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ENAT 4.12.2023\"/>
    </mc:Choice>
  </mc:AlternateContent>
  <bookViews>
    <workbookView xWindow="1380" yWindow="510" windowWidth="25530" windowHeight="15165" tabRatio="500"/>
  </bookViews>
  <sheets>
    <sheet name="Menadżer sportu i rekreacji" sheetId="1" r:id="rId1"/>
    <sheet name="Menadżer sportu- pion" sheetId="2" r:id="rId2"/>
    <sheet name="Trener odnowy" sheetId="3" r:id="rId3"/>
    <sheet name="Trener odnowy - pion" sheetId="4" r:id="rId4"/>
  </sheets>
  <definedNames>
    <definedName name="__xlnm_Print_Area" localSheetId="0">'Menadżer sportu i rekreacji'!$B$4:$BD$102</definedName>
    <definedName name="__xlnm_Print_Area" localSheetId="2">'Trener odnowy'!$B$4:$BD$102</definedName>
    <definedName name="__xlnm_Print_Titles" localSheetId="0">'Menadżer sportu i rekreacji'!$6:$7</definedName>
    <definedName name="__xlnm_Print_Titles" localSheetId="2">'Trener odnowy'!$6:$7</definedName>
    <definedName name="Excel_BuiltIn_Print_Titles" localSheetId="0">'Menadżer sportu i rekreacji'!$6:$7</definedName>
    <definedName name="Excel_BuiltIn_Print_Titles" localSheetId="2">'Trener odnowy'!$6:$7</definedName>
    <definedName name="Print_Titles_0" localSheetId="0">'Menadżer sportu i rekreacji'!$6:$7</definedName>
    <definedName name="Print_Titles_0" localSheetId="2">'Trener odnowy'!$6:$7</definedName>
    <definedName name="Print_Titles_0_0" localSheetId="0">'Menadżer sportu i rekreacji'!$6:$7</definedName>
    <definedName name="Print_Titles_0_0" localSheetId="2">'Trener odnowy'!$6:$7</definedName>
    <definedName name="Print_Titles_0_0_0" localSheetId="0">'Menadżer sportu i rekreacji'!$6:$7</definedName>
    <definedName name="Print_Titles_0_0_0" localSheetId="2">'Trener odnowy'!$6:$7</definedName>
    <definedName name="Print_Titles_0_0_0_0" localSheetId="0">'Menadżer sportu i rekreacji'!$6:$7</definedName>
    <definedName name="Print_Titles_0_0_0_0" localSheetId="2">'Trener odnowy'!$6:$7</definedName>
    <definedName name="Print_Titles_0_0_0_0_0" localSheetId="0">'Menadżer sportu i rekreacji'!$6:$7</definedName>
    <definedName name="Print_Titles_0_0_0_0_0" localSheetId="2">'Trener odnowy'!$6:$7</definedName>
    <definedName name="_xlnm.Print_Titles" localSheetId="0">'Menadżer sportu i rekreacji'!$6:$7</definedName>
    <definedName name="_xlnm.Print_Titles" localSheetId="2">'Trener odnowy'!$6:$7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F33" i="3"/>
  <c r="G19" i="4"/>
  <c r="G39" i="4"/>
  <c r="L42" i="3" l="1"/>
  <c r="G43" i="3"/>
  <c r="AQ1" i="1"/>
  <c r="F9" i="1"/>
  <c r="G9" i="1"/>
  <c r="H9" i="1"/>
  <c r="I9" i="1"/>
  <c r="J9" i="1"/>
  <c r="K9" i="1"/>
  <c r="L9" i="1"/>
  <c r="F10" i="1"/>
  <c r="F13" i="1" s="1"/>
  <c r="G10" i="1"/>
  <c r="M10" i="1" s="1"/>
  <c r="H10" i="1"/>
  <c r="I10" i="1"/>
  <c r="J10" i="1"/>
  <c r="K10" i="1"/>
  <c r="L10" i="1"/>
  <c r="F11" i="1"/>
  <c r="G11" i="1"/>
  <c r="H11" i="1"/>
  <c r="I11" i="1"/>
  <c r="J11" i="1"/>
  <c r="J13" i="1" s="1"/>
  <c r="K11" i="1"/>
  <c r="L11" i="1"/>
  <c r="F12" i="1"/>
  <c r="G12" i="1"/>
  <c r="H12" i="1"/>
  <c r="I12" i="1"/>
  <c r="J12" i="1"/>
  <c r="K12" i="1"/>
  <c r="L12" i="1"/>
  <c r="F16" i="1"/>
  <c r="G16" i="1"/>
  <c r="H16" i="1"/>
  <c r="I16" i="1"/>
  <c r="J16" i="1"/>
  <c r="K16" i="1"/>
  <c r="L16" i="1"/>
  <c r="F17" i="1"/>
  <c r="G17" i="1"/>
  <c r="H17" i="1"/>
  <c r="I17" i="1"/>
  <c r="J17" i="1"/>
  <c r="K17" i="1"/>
  <c r="L17" i="1"/>
  <c r="F18" i="1"/>
  <c r="G18" i="1"/>
  <c r="H18" i="1"/>
  <c r="I18" i="1"/>
  <c r="J18" i="1"/>
  <c r="K18" i="1"/>
  <c r="L18" i="1"/>
  <c r="G19" i="1"/>
  <c r="H19" i="1"/>
  <c r="I19" i="1"/>
  <c r="J19" i="1"/>
  <c r="K19" i="1"/>
  <c r="F20" i="1"/>
  <c r="G20" i="1"/>
  <c r="I20" i="1"/>
  <c r="J20" i="1"/>
  <c r="K20" i="1"/>
  <c r="F21" i="1"/>
  <c r="G21" i="1"/>
  <c r="H21" i="1"/>
  <c r="I21" i="1"/>
  <c r="J21" i="1"/>
  <c r="K21" i="1"/>
  <c r="L21" i="1"/>
  <c r="F22" i="1"/>
  <c r="G22" i="1"/>
  <c r="I22" i="1"/>
  <c r="J22" i="1"/>
  <c r="K22" i="1"/>
  <c r="F23" i="1"/>
  <c r="G23" i="1"/>
  <c r="H23" i="1"/>
  <c r="I23" i="1"/>
  <c r="J23" i="1"/>
  <c r="K23" i="1"/>
  <c r="L23" i="1"/>
  <c r="F24" i="1"/>
  <c r="G24" i="1"/>
  <c r="H24" i="1"/>
  <c r="I24" i="1"/>
  <c r="J24" i="1"/>
  <c r="K24" i="1"/>
  <c r="L24" i="1"/>
  <c r="F25" i="1"/>
  <c r="G25" i="1"/>
  <c r="H25" i="1"/>
  <c r="I25" i="1"/>
  <c r="J25" i="1"/>
  <c r="K25" i="1"/>
  <c r="L25" i="1"/>
  <c r="F26" i="1"/>
  <c r="G26" i="1"/>
  <c r="H26" i="1"/>
  <c r="I26" i="1"/>
  <c r="M26" i="1" s="1"/>
  <c r="J26" i="1"/>
  <c r="K26" i="1"/>
  <c r="F27" i="1"/>
  <c r="G27" i="1"/>
  <c r="H27" i="1"/>
  <c r="I27" i="1"/>
  <c r="J27" i="1"/>
  <c r="K27" i="1"/>
  <c r="L27" i="1"/>
  <c r="F28" i="1"/>
  <c r="G28" i="1"/>
  <c r="H28" i="1"/>
  <c r="I28" i="1"/>
  <c r="J28" i="1"/>
  <c r="K28" i="1"/>
  <c r="L28" i="1"/>
  <c r="F31" i="1"/>
  <c r="G31" i="1"/>
  <c r="H31" i="1"/>
  <c r="I31" i="1"/>
  <c r="J31" i="1"/>
  <c r="K31" i="1"/>
  <c r="L31" i="1"/>
  <c r="F32" i="1"/>
  <c r="G32" i="1"/>
  <c r="H32" i="1"/>
  <c r="I32" i="1"/>
  <c r="J32" i="1"/>
  <c r="K32" i="1"/>
  <c r="L32" i="1"/>
  <c r="F33" i="1"/>
  <c r="G33" i="1"/>
  <c r="H33" i="1"/>
  <c r="I33" i="1"/>
  <c r="J33" i="1"/>
  <c r="K33" i="1"/>
  <c r="L33" i="1"/>
  <c r="F34" i="1"/>
  <c r="G34" i="1"/>
  <c r="H34" i="1"/>
  <c r="I34" i="1"/>
  <c r="J34" i="1"/>
  <c r="K34" i="1"/>
  <c r="L34" i="1"/>
  <c r="F35" i="1"/>
  <c r="G35" i="1"/>
  <c r="H35" i="1"/>
  <c r="I35" i="1"/>
  <c r="J35" i="1"/>
  <c r="K35" i="1"/>
  <c r="L35" i="1"/>
  <c r="G36" i="1"/>
  <c r="H36" i="1"/>
  <c r="I36" i="1"/>
  <c r="J36" i="1"/>
  <c r="K36" i="1"/>
  <c r="F37" i="1"/>
  <c r="G37" i="1"/>
  <c r="H37" i="1"/>
  <c r="I37" i="1"/>
  <c r="J37" i="1"/>
  <c r="K37" i="1"/>
  <c r="L37" i="1"/>
  <c r="F38" i="1"/>
  <c r="G38" i="1"/>
  <c r="H38" i="1"/>
  <c r="I38" i="1"/>
  <c r="J38" i="1"/>
  <c r="K38" i="1"/>
  <c r="L38" i="1"/>
  <c r="F41" i="1"/>
  <c r="G41" i="1"/>
  <c r="H41" i="1"/>
  <c r="I41" i="1"/>
  <c r="J41" i="1"/>
  <c r="K41" i="1"/>
  <c r="L41" i="1"/>
  <c r="F42" i="1"/>
  <c r="G42" i="1"/>
  <c r="H42" i="1"/>
  <c r="I42" i="1"/>
  <c r="J42" i="1"/>
  <c r="K42" i="1"/>
  <c r="L42" i="1"/>
  <c r="F43" i="1"/>
  <c r="G43" i="1"/>
  <c r="H43" i="1"/>
  <c r="I43" i="1"/>
  <c r="J43" i="1"/>
  <c r="K43" i="1"/>
  <c r="L43" i="1"/>
  <c r="F44" i="1"/>
  <c r="G44" i="1"/>
  <c r="H44" i="1"/>
  <c r="I44" i="1"/>
  <c r="J44" i="1"/>
  <c r="K44" i="1"/>
  <c r="L44" i="1"/>
  <c r="F45" i="1"/>
  <c r="G45" i="1"/>
  <c r="H45" i="1"/>
  <c r="I45" i="1"/>
  <c r="J45" i="1"/>
  <c r="K45" i="1"/>
  <c r="L45" i="1"/>
  <c r="F46" i="1"/>
  <c r="G46" i="1"/>
  <c r="H46" i="1"/>
  <c r="I46" i="1"/>
  <c r="J46" i="1"/>
  <c r="K46" i="1"/>
  <c r="L46" i="1"/>
  <c r="F47" i="1"/>
  <c r="G47" i="1"/>
  <c r="H47" i="1"/>
  <c r="I47" i="1"/>
  <c r="J47" i="1"/>
  <c r="K47" i="1"/>
  <c r="L47" i="1"/>
  <c r="F48" i="1"/>
  <c r="G48" i="1"/>
  <c r="H48" i="1"/>
  <c r="I48" i="1"/>
  <c r="J48" i="1"/>
  <c r="K48" i="1"/>
  <c r="L48" i="1"/>
  <c r="F49" i="1"/>
  <c r="G49" i="1"/>
  <c r="H49" i="1"/>
  <c r="I49" i="1"/>
  <c r="J49" i="1"/>
  <c r="K49" i="1"/>
  <c r="L49" i="1"/>
  <c r="F50" i="1"/>
  <c r="G50" i="1"/>
  <c r="H50" i="1"/>
  <c r="I50" i="1"/>
  <c r="J50" i="1"/>
  <c r="K50" i="1"/>
  <c r="L50" i="1"/>
  <c r="F53" i="1"/>
  <c r="G53" i="1"/>
  <c r="H53" i="1"/>
  <c r="I53" i="1"/>
  <c r="J53" i="1"/>
  <c r="K53" i="1"/>
  <c r="L53" i="1"/>
  <c r="F54" i="1"/>
  <c r="G54" i="1"/>
  <c r="H54" i="1"/>
  <c r="I54" i="1"/>
  <c r="J54" i="1"/>
  <c r="K54" i="1"/>
  <c r="L54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O63" i="1"/>
  <c r="V63" i="1"/>
  <c r="AC63" i="1"/>
  <c r="AJ63" i="1"/>
  <c r="O64" i="1"/>
  <c r="V64" i="1"/>
  <c r="AC64" i="1"/>
  <c r="AJ64" i="1"/>
  <c r="F19" i="2"/>
  <c r="G19" i="2"/>
  <c r="F39" i="2"/>
  <c r="G39" i="2"/>
  <c r="F55" i="2"/>
  <c r="G55" i="2"/>
  <c r="F67" i="2"/>
  <c r="G67" i="2"/>
  <c r="AQ1" i="3"/>
  <c r="F9" i="3"/>
  <c r="G9" i="3"/>
  <c r="H9" i="3"/>
  <c r="I9" i="3"/>
  <c r="J9" i="3"/>
  <c r="K9" i="3"/>
  <c r="L9" i="3"/>
  <c r="F10" i="3"/>
  <c r="G10" i="3"/>
  <c r="H10" i="3"/>
  <c r="I10" i="3"/>
  <c r="J10" i="3"/>
  <c r="K10" i="3"/>
  <c r="L10" i="3"/>
  <c r="F11" i="3"/>
  <c r="G11" i="3"/>
  <c r="H11" i="3"/>
  <c r="I11" i="3"/>
  <c r="J11" i="3"/>
  <c r="K11" i="3"/>
  <c r="L11" i="3"/>
  <c r="F12" i="3"/>
  <c r="G12" i="3"/>
  <c r="H12" i="3"/>
  <c r="I12" i="3"/>
  <c r="J12" i="3"/>
  <c r="K12" i="3"/>
  <c r="L12" i="3"/>
  <c r="F16" i="3"/>
  <c r="G16" i="3"/>
  <c r="H16" i="3"/>
  <c r="I16" i="3"/>
  <c r="J16" i="3"/>
  <c r="K16" i="3"/>
  <c r="L16" i="3"/>
  <c r="F17" i="3"/>
  <c r="G17" i="3"/>
  <c r="H17" i="3"/>
  <c r="I17" i="3"/>
  <c r="J17" i="3"/>
  <c r="K17" i="3"/>
  <c r="L17" i="3"/>
  <c r="F18" i="3"/>
  <c r="G18" i="3"/>
  <c r="H18" i="3"/>
  <c r="I18" i="3"/>
  <c r="J18" i="3"/>
  <c r="K18" i="3"/>
  <c r="L18" i="3"/>
  <c r="G19" i="3"/>
  <c r="H19" i="3"/>
  <c r="I19" i="3"/>
  <c r="J19" i="3"/>
  <c r="K19" i="3"/>
  <c r="L19" i="3"/>
  <c r="F20" i="3"/>
  <c r="G20" i="3"/>
  <c r="H20" i="3"/>
  <c r="I20" i="3"/>
  <c r="J20" i="3"/>
  <c r="K20" i="3"/>
  <c r="L20" i="3"/>
  <c r="F21" i="3"/>
  <c r="G21" i="3"/>
  <c r="H21" i="3"/>
  <c r="I21" i="3"/>
  <c r="J21" i="3"/>
  <c r="K21" i="3"/>
  <c r="L21" i="3"/>
  <c r="F22" i="3"/>
  <c r="G22" i="3"/>
  <c r="H22" i="3"/>
  <c r="I22" i="3"/>
  <c r="J22" i="3"/>
  <c r="K22" i="3"/>
  <c r="L22" i="3"/>
  <c r="F23" i="3"/>
  <c r="G23" i="3"/>
  <c r="H23" i="3"/>
  <c r="I23" i="3"/>
  <c r="J23" i="3"/>
  <c r="K23" i="3"/>
  <c r="L23" i="3"/>
  <c r="F24" i="3"/>
  <c r="G24" i="3"/>
  <c r="H24" i="3"/>
  <c r="I24" i="3"/>
  <c r="J24" i="3"/>
  <c r="K24" i="3"/>
  <c r="L24" i="3"/>
  <c r="F25" i="3"/>
  <c r="G25" i="3"/>
  <c r="H25" i="3"/>
  <c r="I25" i="3"/>
  <c r="J25" i="3"/>
  <c r="K25" i="3"/>
  <c r="L25" i="3"/>
  <c r="F26" i="3"/>
  <c r="G26" i="3"/>
  <c r="H26" i="3"/>
  <c r="I26" i="3"/>
  <c r="J26" i="3"/>
  <c r="K26" i="3"/>
  <c r="L26" i="3"/>
  <c r="F27" i="3"/>
  <c r="G27" i="3"/>
  <c r="H27" i="3"/>
  <c r="I27" i="3"/>
  <c r="J27" i="3"/>
  <c r="K27" i="3"/>
  <c r="L27" i="3"/>
  <c r="F28" i="3"/>
  <c r="G28" i="3"/>
  <c r="H28" i="3"/>
  <c r="I28" i="3"/>
  <c r="J28" i="3"/>
  <c r="K28" i="3"/>
  <c r="L28" i="3"/>
  <c r="F31" i="3"/>
  <c r="G31" i="3"/>
  <c r="H31" i="3"/>
  <c r="I31" i="3"/>
  <c r="J31" i="3"/>
  <c r="K31" i="3"/>
  <c r="L31" i="3"/>
  <c r="G32" i="3"/>
  <c r="H32" i="3"/>
  <c r="I32" i="3"/>
  <c r="J32" i="3"/>
  <c r="K32" i="3"/>
  <c r="L32" i="3"/>
  <c r="G33" i="3"/>
  <c r="H33" i="3"/>
  <c r="I33" i="3"/>
  <c r="J33" i="3"/>
  <c r="K33" i="3"/>
  <c r="L33" i="3"/>
  <c r="F34" i="3"/>
  <c r="G34" i="3"/>
  <c r="H34" i="3"/>
  <c r="I34" i="3"/>
  <c r="J34" i="3"/>
  <c r="K34" i="3"/>
  <c r="L34" i="3"/>
  <c r="F35" i="3"/>
  <c r="G35" i="3"/>
  <c r="H35" i="3"/>
  <c r="I35" i="3"/>
  <c r="J35" i="3"/>
  <c r="K35" i="3"/>
  <c r="L35" i="3"/>
  <c r="F36" i="3"/>
  <c r="G36" i="3"/>
  <c r="H36" i="3"/>
  <c r="I36" i="3"/>
  <c r="J36" i="3"/>
  <c r="K36" i="3"/>
  <c r="L36" i="3"/>
  <c r="F37" i="3"/>
  <c r="G37" i="3"/>
  <c r="H37" i="3"/>
  <c r="I37" i="3"/>
  <c r="J37" i="3"/>
  <c r="K37" i="3"/>
  <c r="L37" i="3"/>
  <c r="F38" i="3"/>
  <c r="G38" i="3"/>
  <c r="H38" i="3"/>
  <c r="I38" i="3"/>
  <c r="J38" i="3"/>
  <c r="K38" i="3"/>
  <c r="L38" i="3"/>
  <c r="I41" i="3"/>
  <c r="J41" i="3"/>
  <c r="K41" i="3"/>
  <c r="F42" i="3"/>
  <c r="G42" i="3"/>
  <c r="H42" i="3"/>
  <c r="I42" i="3"/>
  <c r="J42" i="3"/>
  <c r="K42" i="3"/>
  <c r="F43" i="3"/>
  <c r="H43" i="3"/>
  <c r="I43" i="3"/>
  <c r="J43" i="3"/>
  <c r="K43" i="3"/>
  <c r="L43" i="3"/>
  <c r="F44" i="3"/>
  <c r="G44" i="3"/>
  <c r="H44" i="3"/>
  <c r="I44" i="3"/>
  <c r="J44" i="3"/>
  <c r="K44" i="3"/>
  <c r="L44" i="3"/>
  <c r="F45" i="3"/>
  <c r="G45" i="3"/>
  <c r="H45" i="3"/>
  <c r="I45" i="3"/>
  <c r="J45" i="3"/>
  <c r="K45" i="3"/>
  <c r="L45" i="3"/>
  <c r="F46" i="3"/>
  <c r="G46" i="3"/>
  <c r="H46" i="3"/>
  <c r="I46" i="3"/>
  <c r="J46" i="3"/>
  <c r="K46" i="3"/>
  <c r="L46" i="3"/>
  <c r="F47" i="3"/>
  <c r="G47" i="3"/>
  <c r="H47" i="3"/>
  <c r="I47" i="3"/>
  <c r="J47" i="3"/>
  <c r="K47" i="3"/>
  <c r="L47" i="3"/>
  <c r="F48" i="3"/>
  <c r="H48" i="3"/>
  <c r="I48" i="3"/>
  <c r="J48" i="3"/>
  <c r="K48" i="3"/>
  <c r="F49" i="3"/>
  <c r="G49" i="3"/>
  <c r="H49" i="3"/>
  <c r="I49" i="3"/>
  <c r="J49" i="3"/>
  <c r="K49" i="3"/>
  <c r="L49" i="3"/>
  <c r="F50" i="3"/>
  <c r="G50" i="3"/>
  <c r="H50" i="3"/>
  <c r="I50" i="3"/>
  <c r="J50" i="3"/>
  <c r="K50" i="3"/>
  <c r="L50" i="3"/>
  <c r="F53" i="3"/>
  <c r="G53" i="3"/>
  <c r="H53" i="3"/>
  <c r="I53" i="3"/>
  <c r="J53" i="3"/>
  <c r="K53" i="3"/>
  <c r="L53" i="3"/>
  <c r="F54" i="3"/>
  <c r="G54" i="3"/>
  <c r="H54" i="3"/>
  <c r="I54" i="3"/>
  <c r="J54" i="3"/>
  <c r="K54" i="3"/>
  <c r="L54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O63" i="3"/>
  <c r="V63" i="3"/>
  <c r="AC63" i="3"/>
  <c r="AJ63" i="3"/>
  <c r="O64" i="3"/>
  <c r="V64" i="3"/>
  <c r="AC64" i="3"/>
  <c r="AJ64" i="3"/>
  <c r="F19" i="4"/>
  <c r="F39" i="4"/>
  <c r="F55" i="4"/>
  <c r="G55" i="4"/>
  <c r="F67" i="4"/>
  <c r="G67" i="4"/>
  <c r="K55" i="1" l="1"/>
  <c r="N31" i="3"/>
  <c r="M27" i="3"/>
  <c r="L13" i="3"/>
  <c r="M24" i="1"/>
  <c r="M27" i="1"/>
  <c r="I13" i="1"/>
  <c r="H13" i="1"/>
  <c r="O60" i="1"/>
  <c r="I55" i="1"/>
  <c r="M54" i="1"/>
  <c r="F51" i="1"/>
  <c r="N47" i="1"/>
  <c r="M31" i="1"/>
  <c r="O65" i="1"/>
  <c r="M22" i="1"/>
  <c r="M20" i="1"/>
  <c r="M18" i="1"/>
  <c r="H29" i="1"/>
  <c r="L29" i="1"/>
  <c r="K55" i="3"/>
  <c r="M41" i="3"/>
  <c r="F39" i="3"/>
  <c r="N34" i="3"/>
  <c r="M25" i="1"/>
  <c r="AC60" i="3"/>
  <c r="AC59" i="3"/>
  <c r="AC61" i="3"/>
  <c r="J55" i="3"/>
  <c r="M33" i="3"/>
  <c r="M19" i="3"/>
  <c r="AJ59" i="1"/>
  <c r="H55" i="1"/>
  <c r="M46" i="1"/>
  <c r="I51" i="1"/>
  <c r="H39" i="1"/>
  <c r="N22" i="1"/>
  <c r="G29" i="1"/>
  <c r="N16" i="3"/>
  <c r="N46" i="3"/>
  <c r="K29" i="3"/>
  <c r="G39" i="1"/>
  <c r="M21" i="1"/>
  <c r="L55" i="1"/>
  <c r="N9" i="1"/>
  <c r="G55" i="1"/>
  <c r="L39" i="1"/>
  <c r="M54" i="3"/>
  <c r="M37" i="3"/>
  <c r="K29" i="1"/>
  <c r="H55" i="3"/>
  <c r="F55" i="1"/>
  <c r="N32" i="3"/>
  <c r="M18" i="3"/>
  <c r="N27" i="1"/>
  <c r="M16" i="1"/>
  <c r="M50" i="3"/>
  <c r="N11" i="1"/>
  <c r="G51" i="3"/>
  <c r="H13" i="3"/>
  <c r="N41" i="1"/>
  <c r="N21" i="1"/>
  <c r="O59" i="3"/>
  <c r="O61" i="3"/>
  <c r="O60" i="3"/>
  <c r="M9" i="3"/>
  <c r="G55" i="3"/>
  <c r="M34" i="3"/>
  <c r="M22" i="3"/>
  <c r="N12" i="3"/>
  <c r="N33" i="1"/>
  <c r="N26" i="1"/>
  <c r="M43" i="3"/>
  <c r="AJ61" i="3"/>
  <c r="AJ60" i="3"/>
  <c r="AJ59" i="3"/>
  <c r="V59" i="3"/>
  <c r="V61" i="3"/>
  <c r="V60" i="3"/>
  <c r="F39" i="1"/>
  <c r="K13" i="1"/>
  <c r="O61" i="1"/>
  <c r="M43" i="1"/>
  <c r="F29" i="1"/>
  <c r="N48" i="3"/>
  <c r="I29" i="1"/>
  <c r="AJ61" i="1"/>
  <c r="J51" i="1"/>
  <c r="N23" i="1"/>
  <c r="N41" i="3"/>
  <c r="F13" i="3"/>
  <c r="M10" i="3"/>
  <c r="M38" i="1"/>
  <c r="I39" i="1"/>
  <c r="L13" i="1"/>
  <c r="L51" i="3"/>
  <c r="L29" i="3"/>
  <c r="N38" i="3"/>
  <c r="N28" i="3"/>
  <c r="M37" i="1"/>
  <c r="M28" i="1"/>
  <c r="N16" i="1"/>
  <c r="N32" i="1"/>
  <c r="N18" i="3"/>
  <c r="N44" i="3"/>
  <c r="M38" i="3"/>
  <c r="N21" i="3"/>
  <c r="M16" i="3"/>
  <c r="G13" i="3"/>
  <c r="M47" i="1"/>
  <c r="N44" i="1"/>
  <c r="M23" i="1"/>
  <c r="K51" i="3"/>
  <c r="N22" i="3"/>
  <c r="I55" i="3"/>
  <c r="J51" i="3"/>
  <c r="N33" i="3"/>
  <c r="K39" i="3"/>
  <c r="AC59" i="1"/>
  <c r="N54" i="1"/>
  <c r="M33" i="1"/>
  <c r="K39" i="1"/>
  <c r="M17" i="1"/>
  <c r="M9" i="1"/>
  <c r="N23" i="3"/>
  <c r="I51" i="3"/>
  <c r="J39" i="3"/>
  <c r="H29" i="3"/>
  <c r="N36" i="3"/>
  <c r="M24" i="3"/>
  <c r="K51" i="1"/>
  <c r="N18" i="1"/>
  <c r="O65" i="3"/>
  <c r="M49" i="3"/>
  <c r="N43" i="3"/>
  <c r="M42" i="3"/>
  <c r="H39" i="3"/>
  <c r="M17" i="3"/>
  <c r="N11" i="3"/>
  <c r="N38" i="1"/>
  <c r="N24" i="1"/>
  <c r="N12" i="1"/>
  <c r="M32" i="3"/>
  <c r="I29" i="3"/>
  <c r="M26" i="3"/>
  <c r="AC65" i="3"/>
  <c r="I39" i="3"/>
  <c r="M11" i="3"/>
  <c r="N20" i="1"/>
  <c r="N49" i="3"/>
  <c r="L39" i="3"/>
  <c r="M31" i="3"/>
  <c r="F29" i="3"/>
  <c r="M50" i="1"/>
  <c r="M48" i="1"/>
  <c r="N36" i="1"/>
  <c r="N34" i="1"/>
  <c r="J29" i="1"/>
  <c r="N35" i="3"/>
  <c r="N28" i="1"/>
  <c r="M35" i="3"/>
  <c r="N10" i="1"/>
  <c r="N54" i="3"/>
  <c r="I13" i="3"/>
  <c r="M53" i="1"/>
  <c r="N43" i="1"/>
  <c r="M32" i="1"/>
  <c r="M35" i="1"/>
  <c r="M11" i="1"/>
  <c r="N27" i="3"/>
  <c r="J29" i="3"/>
  <c r="N9" i="3"/>
  <c r="M41" i="1"/>
  <c r="N10" i="3"/>
  <c r="M48" i="3"/>
  <c r="N37" i="3"/>
  <c r="N25" i="3"/>
  <c r="N20" i="3"/>
  <c r="J13" i="3"/>
  <c r="N46" i="1"/>
  <c r="J39" i="1"/>
  <c r="N45" i="3"/>
  <c r="H51" i="3"/>
  <c r="M47" i="3"/>
  <c r="N45" i="1"/>
  <c r="AC60" i="1"/>
  <c r="V60" i="1"/>
  <c r="V59" i="1"/>
  <c r="V61" i="1"/>
  <c r="O68" i="1"/>
  <c r="N50" i="1"/>
  <c r="M44" i="1"/>
  <c r="N35" i="1"/>
  <c r="N17" i="1"/>
  <c r="M44" i="3"/>
  <c r="N17" i="3"/>
  <c r="N19" i="3"/>
  <c r="N42" i="3"/>
  <c r="N24" i="3"/>
  <c r="M28" i="3"/>
  <c r="M12" i="3"/>
  <c r="M45" i="1"/>
  <c r="N31" i="1"/>
  <c r="M12" i="1"/>
  <c r="N25" i="1"/>
  <c r="M23" i="3"/>
  <c r="M36" i="3"/>
  <c r="M45" i="3"/>
  <c r="N37" i="1"/>
  <c r="G29" i="3"/>
  <c r="N26" i="3"/>
  <c r="N50" i="3"/>
  <c r="O59" i="1"/>
  <c r="M53" i="3"/>
  <c r="M20" i="3"/>
  <c r="F55" i="3"/>
  <c r="M25" i="3"/>
  <c r="M21" i="3"/>
  <c r="O71" i="1"/>
  <c r="M34" i="1"/>
  <c r="K13" i="3"/>
  <c r="N47" i="3"/>
  <c r="N48" i="1"/>
  <c r="G39" i="3"/>
  <c r="N53" i="3"/>
  <c r="N53" i="1"/>
  <c r="J55" i="1"/>
  <c r="L55" i="3"/>
  <c r="L51" i="1"/>
  <c r="M36" i="1"/>
  <c r="G13" i="1"/>
  <c r="M46" i="3"/>
  <c r="F51" i="3"/>
  <c r="O71" i="3"/>
  <c r="O68" i="3"/>
  <c r="AC68" i="3"/>
  <c r="M49" i="1"/>
  <c r="H51" i="1"/>
  <c r="AC61" i="1"/>
  <c r="N49" i="1"/>
  <c r="AC68" i="1"/>
  <c r="AC65" i="1"/>
  <c r="AJ60" i="1"/>
  <c r="M42" i="1"/>
  <c r="G51" i="1"/>
  <c r="O67" i="1" l="1"/>
  <c r="M55" i="1"/>
  <c r="AC67" i="3"/>
  <c r="M29" i="1"/>
  <c r="O69" i="3"/>
  <c r="AC66" i="1"/>
  <c r="F57" i="1"/>
  <c r="J56" i="1"/>
  <c r="I56" i="1"/>
  <c r="K56" i="1"/>
  <c r="M51" i="3"/>
  <c r="M55" i="3"/>
  <c r="I56" i="3"/>
  <c r="H56" i="3"/>
  <c r="G56" i="3"/>
  <c r="N13" i="1"/>
  <c r="M13" i="3"/>
  <c r="N13" i="3"/>
  <c r="N39" i="3"/>
  <c r="O69" i="1"/>
  <c r="O66" i="3"/>
  <c r="AC66" i="3"/>
  <c r="H56" i="1"/>
  <c r="F57" i="3"/>
  <c r="N55" i="1"/>
  <c r="J56" i="3"/>
  <c r="K56" i="3"/>
  <c r="M39" i="1"/>
  <c r="G56" i="1"/>
  <c r="N55" i="3"/>
  <c r="M13" i="1"/>
  <c r="M39" i="3"/>
  <c r="O67" i="3"/>
  <c r="N51" i="3"/>
  <c r="AC67" i="1"/>
  <c r="O66" i="1"/>
  <c r="O70" i="1"/>
  <c r="M51" i="1"/>
  <c r="N51" i="1"/>
  <c r="M29" i="3"/>
  <c r="N39" i="1"/>
  <c r="N29" i="3"/>
  <c r="N29" i="1"/>
  <c r="O70" i="3"/>
  <c r="L56" i="1" l="1"/>
  <c r="G58" i="1" s="1"/>
  <c r="L56" i="3"/>
  <c r="G58" i="3" s="1"/>
  <c r="H58" i="3"/>
  <c r="H58" i="1" l="1"/>
  <c r="I58" i="1"/>
  <c r="J58" i="1"/>
  <c r="K58" i="1"/>
  <c r="J58" i="3"/>
  <c r="I58" i="3"/>
  <c r="K58" i="3"/>
</calcChain>
</file>

<file path=xl/sharedStrings.xml><?xml version="1.0" encoding="utf-8"?>
<sst xmlns="http://schemas.openxmlformats.org/spreadsheetml/2006/main" count="793" uniqueCount="173">
  <si>
    <t>załącznik nr 1 do Programu Studiów</t>
  </si>
  <si>
    <t>Kierunek:</t>
  </si>
  <si>
    <t xml:space="preserve">  Wychowanie fizyczne II stopnia</t>
  </si>
  <si>
    <t>w zakresie:</t>
  </si>
  <si>
    <t>Menadżer sportu i rekreacji</t>
  </si>
  <si>
    <t>L.p.</t>
  </si>
  <si>
    <t>Przedmiot</t>
  </si>
  <si>
    <t xml:space="preserve"> Forma zaliczenia (semestr)</t>
  </si>
  <si>
    <t xml:space="preserve"> Ogółem ECTS</t>
  </si>
  <si>
    <t>Ogółem liczba godzin</t>
  </si>
  <si>
    <t xml:space="preserve"> Ogółem liczba godzin w kontakcie</t>
  </si>
  <si>
    <t xml:space="preserve"> Ogółem godzin</t>
  </si>
  <si>
    <t>Semestr 1</t>
  </si>
  <si>
    <t>Semestr 2</t>
  </si>
  <si>
    <t>Semestr 3</t>
  </si>
  <si>
    <t>Semestr 4</t>
  </si>
  <si>
    <t xml:space="preserve"> Egzamin</t>
  </si>
  <si>
    <t xml:space="preserve"> Zaliczenie na ocenę</t>
  </si>
  <si>
    <t xml:space="preserve"> Wykłady</t>
  </si>
  <si>
    <t xml:space="preserve"> Ćwiczenia</t>
  </si>
  <si>
    <t xml:space="preserve"> Laboratorium</t>
  </si>
  <si>
    <t xml:space="preserve"> Seminarium</t>
  </si>
  <si>
    <t xml:space="preserve"> Praktyka zawodowa</t>
  </si>
  <si>
    <t xml:space="preserve"> Praca własna</t>
  </si>
  <si>
    <t xml:space="preserve"> Wykład</t>
  </si>
  <si>
    <t xml:space="preserve"> ECTS</t>
  </si>
  <si>
    <t>MODUŁ KSZTAŁCENIA OGÓLNEGO</t>
  </si>
  <si>
    <t>1.</t>
  </si>
  <si>
    <t>Język obcy</t>
  </si>
  <si>
    <t>2.</t>
  </si>
  <si>
    <t>Metodologia badań naukowych</t>
  </si>
  <si>
    <t>3.</t>
  </si>
  <si>
    <t>Filozofia i aksjologia pedagogiczna</t>
  </si>
  <si>
    <t>4.</t>
  </si>
  <si>
    <t>Pierwsza pomoc przedmedyczna</t>
  </si>
  <si>
    <t>RAZEM</t>
  </si>
  <si>
    <t>MODUŁ KSZTAŁACENIA KIERUNKOWEGO</t>
  </si>
  <si>
    <t>Przygotowanie merytoryczne do nauczania pierwszego przedmiotu</t>
  </si>
  <si>
    <t>5.</t>
  </si>
  <si>
    <t xml:space="preserve">Teoria wychowania fizycznego </t>
  </si>
  <si>
    <t>6.</t>
  </si>
  <si>
    <t>Biomedyczne podstawy rozwoju człowieka</t>
  </si>
  <si>
    <t>7.</t>
  </si>
  <si>
    <t>Teoria i metodyka gimnastyki</t>
  </si>
  <si>
    <t>8.</t>
  </si>
  <si>
    <t>Żywienie w sporcie i rekreacji</t>
  </si>
  <si>
    <t>9.</t>
  </si>
  <si>
    <t xml:space="preserve">Bezpieczeństwo na zajęciach ruchowych </t>
  </si>
  <si>
    <t>10.</t>
  </si>
  <si>
    <t>Zajęcia ruchowe do wyboru *</t>
  </si>
  <si>
    <t>2, 3 4</t>
  </si>
  <si>
    <t>11.</t>
  </si>
  <si>
    <t>Taniec i fitness</t>
  </si>
  <si>
    <t>12.</t>
  </si>
  <si>
    <t>Teoria i metodyka zespołowych gier sportowych/Teoria i metodyka sportów zimowych</t>
  </si>
  <si>
    <t>13.</t>
  </si>
  <si>
    <t>Teoria i metodyka lekkoatletyki</t>
  </si>
  <si>
    <t>14.</t>
  </si>
  <si>
    <t>Antropomotoryka</t>
  </si>
  <si>
    <t>15.</t>
  </si>
  <si>
    <t>Historia kultury fizycznej z olimpizmem</t>
  </si>
  <si>
    <t>16.</t>
  </si>
  <si>
    <t>Socjologia kultury fizycznej</t>
  </si>
  <si>
    <t>17.</t>
  </si>
  <si>
    <t>Teoria i metodyka pływania</t>
  </si>
  <si>
    <t>MODUŁ KSZTAŁCENIA NAUCZYCIELSKIEGO</t>
  </si>
  <si>
    <t>18.</t>
  </si>
  <si>
    <t>Dydaktyka wychowania fizycznego</t>
  </si>
  <si>
    <t>19.</t>
  </si>
  <si>
    <t>Pedagogika kultury fizycznej</t>
  </si>
  <si>
    <t>20.</t>
  </si>
  <si>
    <t>Psychologia kultury fizycznej</t>
  </si>
  <si>
    <t>21.</t>
  </si>
  <si>
    <t>Psychologia uczenia się motorycznego i motywacji</t>
  </si>
  <si>
    <t>22.</t>
  </si>
  <si>
    <t>Pedagogika w szkole ponadpodstawowej</t>
  </si>
  <si>
    <t>23.</t>
  </si>
  <si>
    <t>Dydaktyka w szkole ponadpodstawowej</t>
  </si>
  <si>
    <t>24.</t>
  </si>
  <si>
    <t>Higiena głosu nauczyciela</t>
  </si>
  <si>
    <t>25.</t>
  </si>
  <si>
    <t>Praktyka zawodowa ***</t>
  </si>
  <si>
    <t xml:space="preserve"> MODUŁ KSZTAŁCENIA SPECJALNOŚCIOWEGO W ZAKRESIE MENADŻERA SPORTU I REKREACJI</t>
  </si>
  <si>
    <t>26.</t>
  </si>
  <si>
    <t>Zarządzanie organizacją sportową i rekreacyjną</t>
  </si>
  <si>
    <t>27.</t>
  </si>
  <si>
    <t>Organizacja przedsięwzięć sportowych i rekreacyjnych</t>
  </si>
  <si>
    <t>28.</t>
  </si>
  <si>
    <t>Finansowanie przedsięwzięć i organizacji sportowych i rekreacyjnych</t>
  </si>
  <si>
    <t>29.</t>
  </si>
  <si>
    <t>Psychologia sportu i mentoringu</t>
  </si>
  <si>
    <t>30.</t>
  </si>
  <si>
    <t>Zarządzanie infrastrukturą sportową i rekreacyjną</t>
  </si>
  <si>
    <t>31.</t>
  </si>
  <si>
    <t>Zarządzanie projektami</t>
  </si>
  <si>
    <t>32.</t>
  </si>
  <si>
    <t>Public relations i marketing w kulturze fizycznej</t>
  </si>
  <si>
    <t>33.</t>
  </si>
  <si>
    <t xml:space="preserve">Sport, rekreacja i turystyka osób z niepełnosprawnościami </t>
  </si>
  <si>
    <t>34.</t>
  </si>
  <si>
    <t>Teoria i metodyka kształtowania zdolności motorycznych</t>
  </si>
  <si>
    <t>35.</t>
  </si>
  <si>
    <t>Praktyki zawodowe</t>
  </si>
  <si>
    <t>MODUŁ SEMINARIUM MAGISTERSKIE I PRACA DYPLOMOWA</t>
  </si>
  <si>
    <t>36.</t>
  </si>
  <si>
    <t>Seminarium magisterskie</t>
  </si>
  <si>
    <t>2,3,4</t>
  </si>
  <si>
    <t>37.</t>
  </si>
  <si>
    <t>Praca dyplomowa</t>
  </si>
  <si>
    <t>Liczba godzin ogółem bez pracy własnej</t>
  </si>
  <si>
    <t>ECTS ogółem</t>
  </si>
  <si>
    <t>Suma godzin w semestrze bez praktyk zawodowych i pracy własnej</t>
  </si>
  <si>
    <t>Suma godzin w semestrze bez praktyk zawodowych (kontakt + praca własna)</t>
  </si>
  <si>
    <t>Suma godzin w semestrze z praktykami zawodowymi bez pracy własnej</t>
  </si>
  <si>
    <t>Liczba egzaminów w semestrze</t>
  </si>
  <si>
    <t>Suma punktów ECTS w semestrze bez praktyk zawodowych</t>
  </si>
  <si>
    <t>Suma ECTS  w semestrze z praktykami zawodowymi</t>
  </si>
  <si>
    <t>Suma ECTS w roku</t>
  </si>
  <si>
    <t>Suma godzin w roku bez praktyk zawodowych i pracy własnej</t>
  </si>
  <si>
    <t>Suma godzin w roku bez praktyk zawodowych + praca własna</t>
  </si>
  <si>
    <t>Suma godzin w roku z praktykami zawodowymi +praca własna</t>
  </si>
  <si>
    <t>Liczba godzin ogółem z praktykami zawodowymi (bez pracy własnej)</t>
  </si>
  <si>
    <t>Liczba godzin ogółem z praktykami zawodowymi + praca własna</t>
  </si>
  <si>
    <t>* przedmiot do wyboru</t>
  </si>
  <si>
    <t>** wybrany zakres kształcenia</t>
  </si>
  <si>
    <t>*** praktyka pdagogiczna w szkole ponadpodstawowej (75 h praktyka psychologiczno-pedagogiczna, praktyka dydaktyczna 100 h)</t>
  </si>
  <si>
    <t>załącznik 1a do Programu Studiów</t>
  </si>
  <si>
    <t>Plan studiów z modułem kształcenia specjalnościowego - menadżer sportu i rekreacji  - pion</t>
  </si>
  <si>
    <t>Semestr I</t>
  </si>
  <si>
    <t>LP</t>
  </si>
  <si>
    <t>Nazwa przedmiotu</t>
  </si>
  <si>
    <t>Forma zaliczenia
 w semestrze</t>
  </si>
  <si>
    <t>Forma zaliczenia</t>
  </si>
  <si>
    <t>Liczba godzin</t>
  </si>
  <si>
    <t>Punkty
 ECTS</t>
  </si>
  <si>
    <t>wr</t>
  </si>
  <si>
    <t>ZO</t>
  </si>
  <si>
    <t>w</t>
  </si>
  <si>
    <t>w/ćw</t>
  </si>
  <si>
    <t>E</t>
  </si>
  <si>
    <t>Teoria wychowania fizycznego</t>
  </si>
  <si>
    <t>ćw</t>
  </si>
  <si>
    <t>Razem w semestrze I</t>
  </si>
  <si>
    <t>Dopuszczalny deficyt punktów</t>
  </si>
  <si>
    <t>Semestr II</t>
  </si>
  <si>
    <t>ćw.</t>
  </si>
  <si>
    <t>sem</t>
  </si>
  <si>
    <t>Praktyka zawodowa***</t>
  </si>
  <si>
    <t>praktyka zawodowa</t>
  </si>
  <si>
    <t>Razem w semestrze II</t>
  </si>
  <si>
    <t>Semestr III</t>
  </si>
  <si>
    <t>Teoria i metodyka zespołowych gier sportowych / Teoria i metodyka sportów zimowych</t>
  </si>
  <si>
    <t>Sport, rekreacja i turystyka osób z niepełnosprawnościami</t>
  </si>
  <si>
    <t>Razem w semestrze III bez godzin praktyk</t>
  </si>
  <si>
    <t>Semestr IV</t>
  </si>
  <si>
    <t>praca dyplomowa</t>
  </si>
  <si>
    <t xml:space="preserve">Razem w semestrze IV bez godzin praktyk </t>
  </si>
  <si>
    <t xml:space="preserve">załącznik nr 2 do Programu Studiów </t>
  </si>
  <si>
    <t>Trener odnowy biologicznej</t>
  </si>
  <si>
    <t xml:space="preserve">Teoria i metodyka zespołowych gier sportowych / Teoria metodyka sportów zimowych </t>
  </si>
  <si>
    <t xml:space="preserve"> MODUŁ KSZTAŁCENIA SPECJALNOŚCIOWEGO W ZAKRESIE TRENERA ODNOWY BIOLOGICZNEJ</t>
  </si>
  <si>
    <t>Balneoterapia</t>
  </si>
  <si>
    <t>Masaż sportowy</t>
  </si>
  <si>
    <t>Terapia manualna</t>
  </si>
  <si>
    <t>Elementy wellness i SPA</t>
  </si>
  <si>
    <t>Podstawy fizykoterapii</t>
  </si>
  <si>
    <t>Trening zdrowotny</t>
  </si>
  <si>
    <t>Podstawy kinezyterapii</t>
  </si>
  <si>
    <t>Odnowa psychopedagogiczna</t>
  </si>
  <si>
    <t>Teoria i metodyka gimnastyki w wodzie</t>
  </si>
  <si>
    <t>załącznik nr 2a do Programu Studiów</t>
  </si>
  <si>
    <t>Plan studiów z modułem kształcenia specjalnościowego - trener odnowy biologicznej  - pion</t>
  </si>
  <si>
    <r>
      <t>Harmonogram realizacji programu studiów stacjonarnych drugiego stopnia o profilu praktycznym (</t>
    </r>
    <r>
      <rPr>
        <b/>
        <sz val="14"/>
        <rFont val="Times New Roman"/>
        <family val="1"/>
        <charset val="238"/>
      </rPr>
      <t xml:space="preserve">dla studentów rozpoczynających studia od </t>
    </r>
    <r>
      <rPr>
        <b/>
        <sz val="14"/>
        <color indexed="63"/>
        <rFont val="Times New Roman"/>
        <family val="1"/>
        <charset val="238"/>
      </rPr>
      <t>roku akademickiego 2024-2025)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</si>
</sst>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  <family val="2"/>
      <charset val="238"/>
    </font>
    <font>
      <sz val="11"/>
      <color indexed="63"/>
      <name val="Calibri"/>
      <family val="2"/>
      <charset val="238"/>
    </font>
    <font>
      <i/>
      <sz val="11"/>
      <color indexed="63"/>
      <name val="Calibri"/>
      <family val="2"/>
      <charset val="238"/>
    </font>
    <font>
      <b/>
      <sz val="14"/>
      <color indexed="63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7"/>
      <name val="Arial"/>
      <family val="2"/>
      <charset val="238"/>
    </font>
    <font>
      <i/>
      <sz val="9"/>
      <color indexed="63"/>
      <name val="Times New Roman"/>
      <family val="1"/>
      <charset val="1"/>
    </font>
    <font>
      <b/>
      <sz val="11"/>
      <color indexed="6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63"/>
      <name val="Times New Roman"/>
      <family val="1"/>
    </font>
    <font>
      <sz val="10"/>
      <name val="Times New Roman"/>
      <family val="1"/>
    </font>
    <font>
      <b/>
      <sz val="10"/>
      <color indexed="63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sz val="9"/>
      <color indexed="63"/>
      <name val="Times New Roman"/>
      <family val="1"/>
      <charset val="238"/>
    </font>
    <font>
      <sz val="9"/>
      <color indexed="63"/>
      <name val="Times New Roman"/>
      <family val="1"/>
      <charset val="1"/>
    </font>
    <font>
      <sz val="9"/>
      <color indexed="63"/>
      <name val="Calibri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3"/>
      <name val="Calibri"/>
      <family val="2"/>
      <charset val="1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63"/>
      <name val="Calibri"/>
      <family val="2"/>
      <charset val="1"/>
    </font>
    <font>
      <sz val="8"/>
      <color indexed="63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42"/>
      </patternFill>
    </fill>
    <fill>
      <patternFill patternType="solid">
        <fgColor theme="0"/>
        <bgColor indexed="3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2"/>
      </patternFill>
    </fill>
  </fills>
  <borders count="15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8"/>
      </bottom>
      <diagonal/>
    </border>
    <border>
      <left style="medium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medium">
        <color indexed="8"/>
      </right>
      <top style="medium">
        <color indexed="8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right"/>
    </xf>
    <xf numFmtId="0" fontId="5" fillId="0" borderId="0" xfId="1" applyFont="1"/>
    <xf numFmtId="0" fontId="6" fillId="0" borderId="0" xfId="0" applyFont="1"/>
    <xf numFmtId="0" fontId="7" fillId="0" borderId="0" xfId="1" applyFont="1"/>
    <xf numFmtId="0" fontId="8" fillId="0" borderId="2" xfId="1" applyFont="1" applyBorder="1" applyAlignment="1">
      <alignment horizontal="center" textRotation="90" wrapText="1"/>
    </xf>
    <xf numFmtId="0" fontId="8" fillId="0" borderId="3" xfId="1" applyFont="1" applyBorder="1" applyAlignment="1">
      <alignment horizontal="center" textRotation="90" wrapText="1"/>
    </xf>
    <xf numFmtId="0" fontId="8" fillId="0" borderId="4" xfId="1" applyFont="1" applyBorder="1" applyAlignment="1">
      <alignment horizontal="center" textRotation="90" wrapText="1"/>
    </xf>
    <xf numFmtId="0" fontId="8" fillId="0" borderId="5" xfId="1" applyFont="1" applyBorder="1" applyAlignment="1">
      <alignment horizontal="center" textRotation="90" wrapText="1"/>
    </xf>
    <xf numFmtId="0" fontId="8" fillId="0" borderId="6" xfId="1" applyFont="1" applyBorder="1" applyAlignment="1">
      <alignment horizontal="center" textRotation="90" wrapText="1"/>
    </xf>
    <xf numFmtId="0" fontId="8" fillId="0" borderId="7" xfId="1" applyFont="1" applyBorder="1" applyAlignment="1">
      <alignment horizontal="center" textRotation="90" wrapText="1"/>
    </xf>
    <xf numFmtId="0" fontId="8" fillId="0" borderId="8" xfId="1" applyFont="1" applyBorder="1" applyAlignment="1">
      <alignment horizontal="center" textRotation="90" wrapText="1"/>
    </xf>
    <xf numFmtId="0" fontId="8" fillId="0" borderId="9" xfId="1" applyFont="1" applyBorder="1" applyAlignment="1">
      <alignment horizontal="center" textRotation="90" wrapText="1"/>
    </xf>
    <xf numFmtId="0" fontId="8" fillId="0" borderId="7" xfId="1" applyFont="1" applyBorder="1" applyAlignment="1">
      <alignment horizontal="center" textRotation="90"/>
    </xf>
    <xf numFmtId="0" fontId="8" fillId="0" borderId="10" xfId="1" applyFont="1" applyBorder="1" applyAlignment="1">
      <alignment horizontal="center" textRotation="90"/>
    </xf>
    <xf numFmtId="0" fontId="9" fillId="2" borderId="11" xfId="1" applyFont="1" applyFill="1" applyBorder="1" applyAlignment="1">
      <alignment horizontal="center" textRotation="90" wrapText="1"/>
    </xf>
    <xf numFmtId="0" fontId="9" fillId="2" borderId="7" xfId="1" applyFont="1" applyFill="1" applyBorder="1" applyAlignment="1">
      <alignment horizontal="center" textRotation="90" wrapText="1"/>
    </xf>
    <xf numFmtId="0" fontId="8" fillId="2" borderId="7" xfId="1" applyFont="1" applyFill="1" applyBorder="1" applyAlignment="1">
      <alignment horizontal="center" textRotation="90" wrapText="1"/>
    </xf>
    <xf numFmtId="0" fontId="9" fillId="2" borderId="10" xfId="1" applyFont="1" applyFill="1" applyBorder="1" applyAlignment="1">
      <alignment horizontal="center" textRotation="90" wrapText="1"/>
    </xf>
    <xf numFmtId="0" fontId="9" fillId="2" borderId="8" xfId="1" applyFont="1" applyFill="1" applyBorder="1" applyAlignment="1">
      <alignment horizontal="center" textRotation="90" wrapText="1"/>
    </xf>
    <xf numFmtId="0" fontId="11" fillId="0" borderId="12" xfId="1" applyFont="1" applyBorder="1" applyAlignment="1">
      <alignment horizontal="center" vertical="center" wrapText="1"/>
    </xf>
    <xf numFmtId="1" fontId="13" fillId="2" borderId="13" xfId="1" applyNumberFormat="1" applyFont="1" applyFill="1" applyBorder="1" applyAlignment="1">
      <alignment horizontal="center" vertical="center" wrapText="1"/>
    </xf>
    <xf numFmtId="1" fontId="13" fillId="0" borderId="14" xfId="1" applyNumberFormat="1" applyFont="1" applyBorder="1" applyAlignment="1">
      <alignment vertical="center" wrapText="1"/>
    </xf>
    <xf numFmtId="1" fontId="13" fillId="0" borderId="15" xfId="1" applyNumberFormat="1" applyFont="1" applyBorder="1" applyAlignment="1">
      <alignment vertical="center" wrapText="1"/>
    </xf>
    <xf numFmtId="0" fontId="11" fillId="2" borderId="13" xfId="1" applyFont="1" applyFill="1" applyBorder="1" applyAlignment="1">
      <alignment vertical="center" wrapText="1"/>
    </xf>
    <xf numFmtId="0" fontId="11" fillId="2" borderId="12" xfId="1" applyFont="1" applyFill="1" applyBorder="1" applyAlignment="1">
      <alignment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 wrapText="1"/>
    </xf>
    <xf numFmtId="0" fontId="14" fillId="2" borderId="18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1" fontId="15" fillId="2" borderId="27" xfId="1" applyNumberFormat="1" applyFont="1" applyFill="1" applyBorder="1" applyAlignment="1">
      <alignment vertical="center" wrapText="1"/>
    </xf>
    <xf numFmtId="0" fontId="10" fillId="0" borderId="12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1" fontId="15" fillId="2" borderId="29" xfId="1" applyNumberFormat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1" fontId="13" fillId="0" borderId="32" xfId="1" applyNumberFormat="1" applyFont="1" applyBorder="1" applyAlignment="1">
      <alignment vertical="center" wrapText="1"/>
    </xf>
    <xf numFmtId="1" fontId="13" fillId="0" borderId="33" xfId="1" applyNumberFormat="1" applyFont="1" applyBorder="1" applyAlignment="1">
      <alignment vertical="center" wrapText="1"/>
    </xf>
    <xf numFmtId="1" fontId="13" fillId="0" borderId="34" xfId="1" applyNumberFormat="1" applyFont="1" applyBorder="1" applyAlignment="1">
      <alignment vertical="center" wrapText="1"/>
    </xf>
    <xf numFmtId="0" fontId="11" fillId="2" borderId="30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" fillId="4" borderId="0" xfId="1" applyFill="1"/>
    <xf numFmtId="0" fontId="12" fillId="0" borderId="13" xfId="0" applyFont="1" applyBorder="1" applyAlignment="1">
      <alignment horizontal="left" vertical="center" wrapText="1"/>
    </xf>
    <xf numFmtId="1" fontId="13" fillId="0" borderId="18" xfId="1" applyNumberFormat="1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center" wrapText="1"/>
    </xf>
    <xf numFmtId="1" fontId="13" fillId="0" borderId="40" xfId="1" applyNumberFormat="1" applyFont="1" applyBorder="1" applyAlignment="1">
      <alignment vertical="center" wrapText="1"/>
    </xf>
    <xf numFmtId="1" fontId="13" fillId="0" borderId="41" xfId="1" applyNumberFormat="1" applyFont="1" applyBorder="1" applyAlignment="1">
      <alignment vertical="center" wrapText="1"/>
    </xf>
    <xf numFmtId="1" fontId="13" fillId="0" borderId="3" xfId="1" applyNumberFormat="1" applyFont="1" applyBorder="1" applyAlignment="1">
      <alignment vertical="center" wrapText="1"/>
    </xf>
    <xf numFmtId="0" fontId="11" fillId="2" borderId="39" xfId="1" applyFont="1" applyFill="1" applyBorder="1" applyAlignment="1">
      <alignment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1" fontId="15" fillId="2" borderId="42" xfId="1" applyNumberFormat="1" applyFont="1" applyFill="1" applyBorder="1" applyAlignment="1">
      <alignment horizontal="right" vertical="center" wrapText="1"/>
    </xf>
    <xf numFmtId="1" fontId="15" fillId="2" borderId="29" xfId="1" applyNumberFormat="1" applyFont="1" applyFill="1" applyBorder="1" applyAlignment="1">
      <alignment horizontal="right" vertical="center" wrapText="1"/>
    </xf>
    <xf numFmtId="0" fontId="10" fillId="2" borderId="45" xfId="1" applyFont="1" applyFill="1" applyBorder="1" applyAlignment="1">
      <alignment vertical="center"/>
    </xf>
    <xf numFmtId="0" fontId="10" fillId="2" borderId="46" xfId="1" applyFont="1" applyFill="1" applyBorder="1" applyAlignment="1">
      <alignment vertical="center"/>
    </xf>
    <xf numFmtId="0" fontId="10" fillId="2" borderId="29" xfId="1" applyFont="1" applyFill="1" applyBorder="1" applyAlignment="1">
      <alignment vertical="center"/>
    </xf>
    <xf numFmtId="0" fontId="12" fillId="0" borderId="20" xfId="1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0" fillId="0" borderId="47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5" fillId="2" borderId="29" xfId="1" applyFont="1" applyFill="1" applyBorder="1" applyAlignment="1">
      <alignment horizontal="center" vertical="center" wrapText="1"/>
    </xf>
    <xf numFmtId="0" fontId="15" fillId="2" borderId="27" xfId="1" applyFont="1" applyFill="1" applyBorder="1" applyAlignment="1">
      <alignment vertical="center" wrapText="1"/>
    </xf>
    <xf numFmtId="0" fontId="15" fillId="2" borderId="5" xfId="1" applyFont="1" applyFill="1" applyBorder="1" applyAlignment="1">
      <alignment vertical="center" wrapText="1"/>
    </xf>
    <xf numFmtId="0" fontId="15" fillId="2" borderId="29" xfId="1" applyFont="1" applyFill="1" applyBorder="1" applyAlignment="1">
      <alignment vertical="center" wrapText="1"/>
    </xf>
    <xf numFmtId="0" fontId="15" fillId="2" borderId="42" xfId="1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2" borderId="46" xfId="1" applyFont="1" applyFill="1" applyBorder="1" applyAlignment="1">
      <alignment vertical="center" wrapText="1"/>
    </xf>
    <xf numFmtId="1" fontId="15" fillId="2" borderId="16" xfId="1" applyNumberFormat="1" applyFont="1" applyFill="1" applyBorder="1" applyAlignment="1">
      <alignment vertical="center" wrapText="1"/>
    </xf>
    <xf numFmtId="0" fontId="15" fillId="0" borderId="26" xfId="1" applyFont="1" applyBorder="1" applyAlignment="1">
      <alignment horizontal="center" vertical="center" wrapText="1"/>
    </xf>
    <xf numFmtId="1" fontId="15" fillId="2" borderId="48" xfId="1" applyNumberFormat="1" applyFont="1" applyFill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1" fillId="0" borderId="50" xfId="1" applyBorder="1"/>
    <xf numFmtId="0" fontId="19" fillId="0" borderId="50" xfId="1" applyFont="1" applyBorder="1"/>
    <xf numFmtId="0" fontId="20" fillId="0" borderId="0" xfId="1" applyFont="1"/>
    <xf numFmtId="0" fontId="21" fillId="0" borderId="0" xfId="1" applyFont="1"/>
    <xf numFmtId="1" fontId="1" fillId="0" borderId="0" xfId="1" applyNumberFormat="1"/>
    <xf numFmtId="0" fontId="22" fillId="0" borderId="0" xfId="0" applyFont="1" applyAlignment="1">
      <alignment vertical="center"/>
    </xf>
    <xf numFmtId="0" fontId="22" fillId="3" borderId="0" xfId="0" applyFont="1" applyFill="1"/>
    <xf numFmtId="0" fontId="22" fillId="0" borderId="0" xfId="0" applyFont="1"/>
    <xf numFmtId="0" fontId="24" fillId="0" borderId="0" xfId="0" applyFont="1" applyAlignment="1">
      <alignment vertical="center"/>
    </xf>
    <xf numFmtId="0" fontId="24" fillId="0" borderId="0" xfId="0" applyFont="1"/>
    <xf numFmtId="0" fontId="26" fillId="0" borderId="0" xfId="0" applyFont="1"/>
    <xf numFmtId="0" fontId="27" fillId="0" borderId="51" xfId="0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3" borderId="51" xfId="0" applyFill="1" applyBorder="1" applyAlignment="1">
      <alignment vertical="center"/>
    </xf>
    <xf numFmtId="1" fontId="13" fillId="5" borderId="13" xfId="1" applyNumberFormat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vertical="center" wrapText="1"/>
    </xf>
    <xf numFmtId="0" fontId="11" fillId="5" borderId="12" xfId="1" applyFont="1" applyFill="1" applyBorder="1" applyAlignment="1">
      <alignment vertical="center" wrapText="1"/>
    </xf>
    <xf numFmtId="0" fontId="12" fillId="5" borderId="18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2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2" fillId="5" borderId="21" xfId="1" applyFont="1" applyFill="1" applyBorder="1" applyAlignment="1">
      <alignment horizontal="center" vertical="center" wrapText="1"/>
    </xf>
    <xf numFmtId="1" fontId="15" fillId="6" borderId="29" xfId="1" applyNumberFormat="1" applyFont="1" applyFill="1" applyBorder="1" applyAlignment="1">
      <alignment horizontal="center" vertical="center" wrapText="1"/>
    </xf>
    <xf numFmtId="1" fontId="13" fillId="5" borderId="30" xfId="1" applyNumberFormat="1" applyFont="1" applyFill="1" applyBorder="1" applyAlignment="1">
      <alignment horizontal="center" vertical="center" wrapText="1"/>
    </xf>
    <xf numFmtId="0" fontId="12" fillId="5" borderId="33" xfId="1" applyFont="1" applyFill="1" applyBorder="1" applyAlignment="1">
      <alignment horizontal="center" vertical="center" wrapText="1"/>
    </xf>
    <xf numFmtId="0" fontId="12" fillId="5" borderId="35" xfId="1" applyFont="1" applyFill="1" applyBorder="1" applyAlignment="1">
      <alignment horizontal="center" vertical="center" wrapText="1"/>
    </xf>
    <xf numFmtId="0" fontId="12" fillId="5" borderId="34" xfId="1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horizontal="center" vertical="center" wrapText="1"/>
    </xf>
    <xf numFmtId="1" fontId="13" fillId="5" borderId="12" xfId="1" applyNumberFormat="1" applyFont="1" applyFill="1" applyBorder="1" applyAlignment="1">
      <alignment horizontal="center" vertical="center" wrapText="1"/>
    </xf>
    <xf numFmtId="1" fontId="13" fillId="5" borderId="39" xfId="1" applyNumberFormat="1" applyFont="1" applyFill="1" applyBorder="1" applyAlignment="1">
      <alignment horizontal="center" vertical="center" wrapText="1"/>
    </xf>
    <xf numFmtId="0" fontId="11" fillId="5" borderId="39" xfId="1" applyFont="1" applyFill="1" applyBorder="1" applyAlignment="1">
      <alignment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1" fontId="15" fillId="6" borderId="42" xfId="1" applyNumberFormat="1" applyFont="1" applyFill="1" applyBorder="1" applyAlignment="1">
      <alignment horizontal="right" vertical="center" wrapText="1"/>
    </xf>
    <xf numFmtId="1" fontId="15" fillId="6" borderId="29" xfId="1" applyNumberFormat="1" applyFont="1" applyFill="1" applyBorder="1" applyAlignment="1">
      <alignment horizontal="right" vertical="center" wrapText="1"/>
    </xf>
    <xf numFmtId="0" fontId="10" fillId="5" borderId="45" xfId="1" applyFont="1" applyFill="1" applyBorder="1" applyAlignment="1">
      <alignment vertical="center"/>
    </xf>
    <xf numFmtId="0" fontId="10" fillId="5" borderId="46" xfId="1" applyFont="1" applyFill="1" applyBorder="1" applyAlignment="1">
      <alignment vertical="center"/>
    </xf>
    <xf numFmtId="0" fontId="10" fillId="5" borderId="29" xfId="1" applyFont="1" applyFill="1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11" fillId="5" borderId="19" xfId="1" applyFont="1" applyFill="1" applyBorder="1" applyAlignment="1">
      <alignment vertical="center" wrapText="1"/>
    </xf>
    <xf numFmtId="0" fontId="0" fillId="0" borderId="6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15" fillId="6" borderId="29" xfId="1" applyFont="1" applyFill="1" applyBorder="1" applyAlignment="1">
      <alignment horizontal="center" vertical="center" wrapText="1"/>
    </xf>
    <xf numFmtId="0" fontId="15" fillId="6" borderId="27" xfId="1" applyFont="1" applyFill="1" applyBorder="1" applyAlignment="1">
      <alignment vertical="center" wrapText="1"/>
    </xf>
    <xf numFmtId="0" fontId="15" fillId="6" borderId="5" xfId="1" applyFont="1" applyFill="1" applyBorder="1" applyAlignment="1">
      <alignment vertical="center" wrapText="1"/>
    </xf>
    <xf numFmtId="0" fontId="15" fillId="6" borderId="29" xfId="1" applyFont="1" applyFill="1" applyBorder="1" applyAlignment="1">
      <alignment vertical="center" wrapText="1"/>
    </xf>
    <xf numFmtId="0" fontId="15" fillId="6" borderId="42" xfId="1" applyFont="1" applyFill="1" applyBorder="1" applyAlignment="1">
      <alignment vertical="center" wrapText="1"/>
    </xf>
    <xf numFmtId="0" fontId="15" fillId="6" borderId="46" xfId="1" applyFont="1" applyFill="1" applyBorder="1" applyAlignment="1">
      <alignment vertical="center" wrapText="1"/>
    </xf>
    <xf numFmtId="1" fontId="15" fillId="6" borderId="16" xfId="1" applyNumberFormat="1" applyFont="1" applyFill="1" applyBorder="1" applyAlignment="1">
      <alignment vertical="center" wrapText="1"/>
    </xf>
    <xf numFmtId="1" fontId="15" fillId="6" borderId="48" xfId="1" applyNumberFormat="1" applyFont="1" applyFill="1" applyBorder="1" applyAlignment="1">
      <alignment horizontal="center" vertical="center" wrapText="1"/>
    </xf>
    <xf numFmtId="0" fontId="1" fillId="7" borderId="0" xfId="1" applyFill="1"/>
    <xf numFmtId="0" fontId="12" fillId="8" borderId="25" xfId="1" applyFont="1" applyFill="1" applyBorder="1" applyAlignment="1">
      <alignment horizontal="center" vertical="center" wrapText="1"/>
    </xf>
    <xf numFmtId="0" fontId="12" fillId="9" borderId="23" xfId="1" applyFont="1" applyFill="1" applyBorder="1" applyAlignment="1">
      <alignment horizontal="center" vertical="center" wrapText="1"/>
    </xf>
    <xf numFmtId="0" fontId="1" fillId="10" borderId="0" xfId="1" applyFill="1"/>
    <xf numFmtId="1" fontId="15" fillId="6" borderId="5" xfId="1" applyNumberFormat="1" applyFont="1" applyFill="1" applyBorder="1" applyAlignment="1">
      <alignment vertical="center" wrapText="1"/>
    </xf>
    <xf numFmtId="0" fontId="0" fillId="0" borderId="55" xfId="0" applyBorder="1" applyAlignment="1">
      <alignment horizontal="left" vertical="center"/>
    </xf>
    <xf numFmtId="0" fontId="1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17" fillId="0" borderId="3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9" fontId="11" fillId="0" borderId="49" xfId="1" applyNumberFormat="1" applyFont="1" applyBorder="1" applyAlignment="1">
      <alignment horizontal="center" vertical="center" wrapText="1"/>
    </xf>
    <xf numFmtId="1" fontId="12" fillId="0" borderId="43" xfId="1" applyNumberFormat="1" applyFont="1" applyBorder="1" applyAlignment="1">
      <alignment horizontal="center" vertical="center" wrapText="1"/>
    </xf>
    <xf numFmtId="1" fontId="12" fillId="0" borderId="42" xfId="1" applyNumberFormat="1" applyFont="1" applyBorder="1" applyAlignment="1">
      <alignment horizontal="center" vertical="center" wrapText="1"/>
    </xf>
    <xf numFmtId="1" fontId="13" fillId="0" borderId="16" xfId="1" applyNumberFormat="1" applyFont="1" applyBorder="1" applyAlignment="1">
      <alignment vertical="center" wrapText="1"/>
    </xf>
    <xf numFmtId="0" fontId="10" fillId="5" borderId="50" xfId="1" applyFont="1" applyFill="1" applyBorder="1" applyAlignment="1">
      <alignment vertical="center"/>
    </xf>
    <xf numFmtId="0" fontId="12" fillId="5" borderId="68" xfId="1" applyFont="1" applyFill="1" applyBorder="1" applyAlignment="1">
      <alignment horizontal="center" vertical="center" wrapText="1"/>
    </xf>
    <xf numFmtId="1" fontId="13" fillId="5" borderId="68" xfId="1" applyNumberFormat="1" applyFont="1" applyFill="1" applyBorder="1" applyAlignment="1">
      <alignment horizontal="center" vertical="center" wrapText="1"/>
    </xf>
    <xf numFmtId="0" fontId="12" fillId="0" borderId="69" xfId="1" applyFont="1" applyBorder="1" applyAlignment="1">
      <alignment horizontal="center" vertical="center" wrapText="1"/>
    </xf>
    <xf numFmtId="0" fontId="12" fillId="0" borderId="70" xfId="1" applyFont="1" applyBorder="1" applyAlignment="1">
      <alignment horizontal="center" vertical="center" wrapText="1"/>
    </xf>
    <xf numFmtId="0" fontId="12" fillId="0" borderId="70" xfId="1" applyFont="1" applyBorder="1" applyAlignment="1">
      <alignment horizontal="center" vertical="center"/>
    </xf>
    <xf numFmtId="1" fontId="13" fillId="5" borderId="73" xfId="1" applyNumberFormat="1" applyFont="1" applyFill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74" xfId="1" applyFont="1" applyBorder="1" applyAlignment="1">
      <alignment horizontal="center" vertical="center" wrapText="1"/>
    </xf>
    <xf numFmtId="0" fontId="15" fillId="6" borderId="72" xfId="1" applyFont="1" applyFill="1" applyBorder="1" applyAlignment="1">
      <alignment horizontal="center" vertical="center" wrapText="1"/>
    </xf>
    <xf numFmtId="0" fontId="12" fillId="5" borderId="78" xfId="1" applyFont="1" applyFill="1" applyBorder="1" applyAlignment="1">
      <alignment horizontal="center" vertical="center" wrapText="1"/>
    </xf>
    <xf numFmtId="0" fontId="12" fillId="5" borderId="79" xfId="1" applyFont="1" applyFill="1" applyBorder="1" applyAlignment="1">
      <alignment horizontal="center" vertical="center" wrapText="1"/>
    </xf>
    <xf numFmtId="0" fontId="11" fillId="5" borderId="70" xfId="1" applyFont="1" applyFill="1" applyBorder="1" applyAlignment="1">
      <alignment vertical="center" wrapText="1"/>
    </xf>
    <xf numFmtId="0" fontId="12" fillId="5" borderId="81" xfId="1" applyFont="1" applyFill="1" applyBorder="1" applyAlignment="1">
      <alignment horizontal="center" vertical="center" wrapText="1"/>
    </xf>
    <xf numFmtId="0" fontId="12" fillId="5" borderId="80" xfId="1" applyFont="1" applyFill="1" applyBorder="1" applyAlignment="1">
      <alignment horizontal="center" vertical="center" wrapText="1"/>
    </xf>
    <xf numFmtId="0" fontId="12" fillId="5" borderId="69" xfId="1" applyFont="1" applyFill="1" applyBorder="1" applyAlignment="1">
      <alignment horizontal="center" vertical="center" wrapText="1"/>
    </xf>
    <xf numFmtId="0" fontId="12" fillId="5" borderId="70" xfId="1" applyFont="1" applyFill="1" applyBorder="1" applyAlignment="1">
      <alignment horizontal="center" vertical="center" wrapText="1"/>
    </xf>
    <xf numFmtId="0" fontId="11" fillId="5" borderId="80" xfId="1" applyFont="1" applyFill="1" applyBorder="1" applyAlignment="1">
      <alignment vertical="center" wrapText="1"/>
    </xf>
    <xf numFmtId="0" fontId="8" fillId="0" borderId="0" xfId="1" applyFont="1" applyAlignment="1">
      <alignment horizontal="center" textRotation="90" wrapText="1"/>
    </xf>
    <xf numFmtId="0" fontId="8" fillId="0" borderId="83" xfId="1" applyFont="1" applyBorder="1" applyAlignment="1">
      <alignment horizontal="center" textRotation="90" wrapText="1"/>
    </xf>
    <xf numFmtId="0" fontId="8" fillId="0" borderId="82" xfId="1" applyFont="1" applyBorder="1" applyAlignment="1">
      <alignment horizontal="center" textRotation="90" wrapText="1"/>
    </xf>
    <xf numFmtId="0" fontId="8" fillId="0" borderId="84" xfId="1" applyFont="1" applyBorder="1" applyAlignment="1">
      <alignment horizontal="center" textRotation="90" wrapText="1"/>
    </xf>
    <xf numFmtId="0" fontId="8" fillId="0" borderId="85" xfId="1" applyFont="1" applyBorder="1" applyAlignment="1">
      <alignment horizontal="center" textRotation="90" wrapText="1"/>
    </xf>
    <xf numFmtId="0" fontId="8" fillId="0" borderId="86" xfId="1" applyFont="1" applyBorder="1" applyAlignment="1">
      <alignment horizontal="center" textRotation="90" wrapText="1"/>
    </xf>
    <xf numFmtId="0" fontId="8" fillId="0" borderId="87" xfId="1" applyFont="1" applyBorder="1" applyAlignment="1">
      <alignment horizontal="center" textRotation="90" wrapText="1"/>
    </xf>
    <xf numFmtId="0" fontId="8" fillId="0" borderId="89" xfId="1" applyFont="1" applyBorder="1" applyAlignment="1">
      <alignment horizontal="center" textRotation="90" wrapText="1"/>
    </xf>
    <xf numFmtId="0" fontId="8" fillId="0" borderId="86" xfId="1" applyFont="1" applyBorder="1" applyAlignment="1">
      <alignment horizontal="center" textRotation="90"/>
    </xf>
    <xf numFmtId="0" fontId="8" fillId="0" borderId="90" xfId="1" applyFont="1" applyBorder="1" applyAlignment="1">
      <alignment horizontal="center" textRotation="90"/>
    </xf>
    <xf numFmtId="0" fontId="9" fillId="5" borderId="91" xfId="1" applyFont="1" applyFill="1" applyBorder="1" applyAlignment="1">
      <alignment horizontal="center" textRotation="90" wrapText="1"/>
    </xf>
    <xf numFmtId="0" fontId="9" fillId="5" borderId="86" xfId="1" applyFont="1" applyFill="1" applyBorder="1" applyAlignment="1">
      <alignment horizontal="center" textRotation="90" wrapText="1"/>
    </xf>
    <xf numFmtId="0" fontId="8" fillId="5" borderId="86" xfId="1" applyFont="1" applyFill="1" applyBorder="1" applyAlignment="1">
      <alignment horizontal="center" textRotation="90" wrapText="1"/>
    </xf>
    <xf numFmtId="0" fontId="9" fillId="5" borderId="90" xfId="1" applyFont="1" applyFill="1" applyBorder="1" applyAlignment="1">
      <alignment horizontal="center" textRotation="90" wrapText="1"/>
    </xf>
    <xf numFmtId="0" fontId="9" fillId="5" borderId="87" xfId="1" applyFont="1" applyFill="1" applyBorder="1" applyAlignment="1">
      <alignment horizontal="center" textRotation="90" wrapText="1"/>
    </xf>
    <xf numFmtId="1" fontId="15" fillId="6" borderId="92" xfId="1" applyNumberFormat="1" applyFont="1" applyFill="1" applyBorder="1" applyAlignment="1">
      <alignment vertical="center" wrapText="1"/>
    </xf>
    <xf numFmtId="0" fontId="11" fillId="0" borderId="94" xfId="1" applyFont="1" applyBorder="1" applyAlignment="1">
      <alignment horizontal="center" vertical="center" wrapText="1"/>
    </xf>
    <xf numFmtId="0" fontId="12" fillId="5" borderId="95" xfId="1" applyFont="1" applyFill="1" applyBorder="1" applyAlignment="1">
      <alignment horizontal="center" vertical="center" wrapText="1"/>
    </xf>
    <xf numFmtId="0" fontId="11" fillId="0" borderId="96" xfId="1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13" fillId="0" borderId="97" xfId="1" applyFont="1" applyBorder="1" applyAlignment="1">
      <alignment horizontal="center" vertical="center" wrapText="1"/>
    </xf>
    <xf numFmtId="1" fontId="13" fillId="5" borderId="97" xfId="1" applyNumberFormat="1" applyFont="1" applyFill="1" applyBorder="1" applyAlignment="1">
      <alignment horizontal="center" vertical="center" wrapText="1"/>
    </xf>
    <xf numFmtId="1" fontId="13" fillId="0" borderId="98" xfId="1" applyNumberFormat="1" applyFont="1" applyBorder="1" applyAlignment="1">
      <alignment vertical="center" wrapText="1"/>
    </xf>
    <xf numFmtId="1" fontId="13" fillId="0" borderId="99" xfId="1" applyNumberFormat="1" applyFont="1" applyBorder="1" applyAlignment="1">
      <alignment vertical="center" wrapText="1"/>
    </xf>
    <xf numFmtId="0" fontId="11" fillId="5" borderId="97" xfId="1" applyFont="1" applyFill="1" applyBorder="1" applyAlignment="1">
      <alignment vertical="center" wrapText="1"/>
    </xf>
    <xf numFmtId="0" fontId="11" fillId="5" borderId="100" xfId="1" applyFont="1" applyFill="1" applyBorder="1" applyAlignment="1">
      <alignment vertical="center" wrapText="1"/>
    </xf>
    <xf numFmtId="0" fontId="14" fillId="5" borderId="102" xfId="1" applyFont="1" applyFill="1" applyBorder="1" applyAlignment="1">
      <alignment horizontal="center" vertical="center" wrapText="1"/>
    </xf>
    <xf numFmtId="0" fontId="14" fillId="5" borderId="98" xfId="1" applyFont="1" applyFill="1" applyBorder="1" applyAlignment="1">
      <alignment horizontal="center" vertical="center" wrapText="1"/>
    </xf>
    <xf numFmtId="0" fontId="14" fillId="5" borderId="103" xfId="1" applyFont="1" applyFill="1" applyBorder="1" applyAlignment="1">
      <alignment horizontal="center" vertical="center" wrapText="1"/>
    </xf>
    <xf numFmtId="0" fontId="14" fillId="5" borderId="99" xfId="1" applyFont="1" applyFill="1" applyBorder="1" applyAlignment="1">
      <alignment horizontal="center" vertical="center" wrapText="1"/>
    </xf>
    <xf numFmtId="0" fontId="14" fillId="5" borderId="104" xfId="1" applyFont="1" applyFill="1" applyBorder="1" applyAlignment="1">
      <alignment horizontal="center" vertical="center" wrapText="1"/>
    </xf>
    <xf numFmtId="1" fontId="15" fillId="6" borderId="88" xfId="1" applyNumberFormat="1" applyFont="1" applyFill="1" applyBorder="1" applyAlignment="1">
      <alignment horizontal="center" vertical="center" wrapText="1"/>
    </xf>
    <xf numFmtId="1" fontId="15" fillId="6" borderId="105" xfId="1" applyNumberFormat="1" applyFont="1" applyFill="1" applyBorder="1" applyAlignment="1">
      <alignment vertical="center" wrapText="1"/>
    </xf>
    <xf numFmtId="0" fontId="11" fillId="0" borderId="109" xfId="1" applyFont="1" applyBorder="1" applyAlignment="1">
      <alignment horizontal="center" vertical="center" wrapText="1"/>
    </xf>
    <xf numFmtId="0" fontId="11" fillId="0" borderId="110" xfId="1" applyFont="1" applyBorder="1" applyAlignment="1">
      <alignment horizontal="center" vertical="center" wrapText="1"/>
    </xf>
    <xf numFmtId="0" fontId="11" fillId="5" borderId="112" xfId="1" applyFont="1" applyFill="1" applyBorder="1" applyAlignment="1">
      <alignment vertical="center" wrapText="1"/>
    </xf>
    <xf numFmtId="0" fontId="11" fillId="5" borderId="69" xfId="1" applyFont="1" applyFill="1" applyBorder="1" applyAlignment="1">
      <alignment vertical="center" wrapText="1"/>
    </xf>
    <xf numFmtId="0" fontId="11" fillId="5" borderId="113" xfId="1" applyFont="1" applyFill="1" applyBorder="1" applyAlignment="1">
      <alignment vertical="center" wrapText="1"/>
    </xf>
    <xf numFmtId="0" fontId="12" fillId="5" borderId="16" xfId="1" applyFont="1" applyFill="1" applyBorder="1" applyAlignment="1">
      <alignment horizontal="center" vertical="center" wrapText="1"/>
    </xf>
    <xf numFmtId="1" fontId="15" fillId="6" borderId="93" xfId="1" applyNumberFormat="1" applyFont="1" applyFill="1" applyBorder="1" applyAlignment="1">
      <alignment vertical="center" wrapText="1"/>
    </xf>
    <xf numFmtId="1" fontId="15" fillId="6" borderId="115" xfId="1" applyNumberFormat="1" applyFont="1" applyFill="1" applyBorder="1" applyAlignment="1">
      <alignment vertical="center" wrapText="1"/>
    </xf>
    <xf numFmtId="1" fontId="15" fillId="6" borderId="116" xfId="1" applyNumberFormat="1" applyFont="1" applyFill="1" applyBorder="1" applyAlignment="1">
      <alignment vertical="center" wrapText="1"/>
    </xf>
    <xf numFmtId="0" fontId="11" fillId="5" borderId="26" xfId="1" applyFont="1" applyFill="1" applyBorder="1" applyAlignment="1">
      <alignment vertical="center" wrapText="1"/>
    </xf>
    <xf numFmtId="0" fontId="11" fillId="5" borderId="117" xfId="1" applyFont="1" applyFill="1" applyBorder="1" applyAlignment="1">
      <alignment vertical="center" wrapText="1"/>
    </xf>
    <xf numFmtId="0" fontId="11" fillId="5" borderId="110" xfId="1" applyFont="1" applyFill="1" applyBorder="1" applyAlignment="1">
      <alignment vertical="center" wrapText="1"/>
    </xf>
    <xf numFmtId="0" fontId="12" fillId="5" borderId="119" xfId="1" applyFont="1" applyFill="1" applyBorder="1" applyAlignment="1">
      <alignment horizontal="center" vertical="center" wrapText="1"/>
    </xf>
    <xf numFmtId="0" fontId="12" fillId="5" borderId="121" xfId="1" applyFont="1" applyFill="1" applyBorder="1" applyAlignment="1">
      <alignment horizontal="center" vertical="center" wrapText="1"/>
    </xf>
    <xf numFmtId="0" fontId="12" fillId="5" borderId="122" xfId="1" applyFont="1" applyFill="1" applyBorder="1" applyAlignment="1">
      <alignment horizontal="center" vertical="center" wrapText="1"/>
    </xf>
    <xf numFmtId="0" fontId="12" fillId="5" borderId="123" xfId="1" applyFont="1" applyFill="1" applyBorder="1" applyAlignment="1">
      <alignment horizontal="center" vertical="center" wrapText="1"/>
    </xf>
    <xf numFmtId="0" fontId="12" fillId="0" borderId="78" xfId="1" applyFont="1" applyBorder="1" applyAlignment="1">
      <alignment horizontal="center" vertical="center" wrapText="1"/>
    </xf>
    <xf numFmtId="0" fontId="12" fillId="0" borderId="119" xfId="1" applyFont="1" applyBorder="1" applyAlignment="1">
      <alignment horizontal="center" vertical="center" wrapText="1"/>
    </xf>
    <xf numFmtId="0" fontId="15" fillId="6" borderId="67" xfId="1" applyFont="1" applyFill="1" applyBorder="1" applyAlignment="1">
      <alignment vertical="center" wrapText="1"/>
    </xf>
    <xf numFmtId="0" fontId="11" fillId="0" borderId="124" xfId="1" applyFont="1" applyBorder="1" applyAlignment="1">
      <alignment horizontal="center" vertical="center" wrapText="1"/>
    </xf>
    <xf numFmtId="0" fontId="12" fillId="0" borderId="125" xfId="0" applyFont="1" applyBorder="1" applyAlignment="1">
      <alignment horizontal="left" vertical="center" wrapText="1"/>
    </xf>
    <xf numFmtId="0" fontId="12" fillId="0" borderId="126" xfId="0" applyFont="1" applyBorder="1" applyAlignment="1">
      <alignment horizontal="center" vertical="center" wrapText="1"/>
    </xf>
    <xf numFmtId="0" fontId="11" fillId="0" borderId="126" xfId="1" applyFont="1" applyBorder="1" applyAlignment="1">
      <alignment horizontal="center" vertical="center" wrapText="1"/>
    </xf>
    <xf numFmtId="0" fontId="12" fillId="5" borderId="128" xfId="1" applyFont="1" applyFill="1" applyBorder="1" applyAlignment="1">
      <alignment horizontal="center" vertical="center" wrapText="1"/>
    </xf>
    <xf numFmtId="1" fontId="13" fillId="0" borderId="127" xfId="1" applyNumberFormat="1" applyFont="1" applyBorder="1" applyAlignment="1">
      <alignment vertical="center" wrapText="1"/>
    </xf>
    <xf numFmtId="1" fontId="13" fillId="0" borderId="128" xfId="1" applyNumberFormat="1" applyFont="1" applyBorder="1" applyAlignment="1">
      <alignment vertical="center" wrapText="1"/>
    </xf>
    <xf numFmtId="1" fontId="13" fillId="0" borderId="129" xfId="1" applyNumberFormat="1" applyFont="1" applyBorder="1" applyAlignment="1">
      <alignment vertical="center" wrapText="1"/>
    </xf>
    <xf numFmtId="0" fontId="12" fillId="5" borderId="130" xfId="1" applyFont="1" applyFill="1" applyBorder="1" applyAlignment="1">
      <alignment horizontal="center" vertical="center" wrapText="1"/>
    </xf>
    <xf numFmtId="0" fontId="12" fillId="5" borderId="131" xfId="1" applyFont="1" applyFill="1" applyBorder="1" applyAlignment="1">
      <alignment horizontal="center" vertical="center" wrapText="1"/>
    </xf>
    <xf numFmtId="0" fontId="12" fillId="5" borderId="132" xfId="1" applyFont="1" applyFill="1" applyBorder="1" applyAlignment="1">
      <alignment horizontal="center" vertical="center" wrapText="1"/>
    </xf>
    <xf numFmtId="0" fontId="12" fillId="5" borderId="134" xfId="1" applyFont="1" applyFill="1" applyBorder="1" applyAlignment="1">
      <alignment horizontal="center" vertical="center" wrapText="1"/>
    </xf>
    <xf numFmtId="0" fontId="12" fillId="5" borderId="135" xfId="1" applyFont="1" applyFill="1" applyBorder="1" applyAlignment="1">
      <alignment horizontal="center" vertical="center" wrapText="1"/>
    </xf>
    <xf numFmtId="0" fontId="27" fillId="0" borderId="52" xfId="0" applyFont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7" fillId="0" borderId="53" xfId="0" applyFont="1" applyBorder="1" applyAlignment="1">
      <alignment vertical="center" wrapText="1"/>
    </xf>
    <xf numFmtId="0" fontId="27" fillId="0" borderId="54" xfId="0" applyFont="1" applyBorder="1" applyAlignment="1">
      <alignment vertical="center" wrapText="1"/>
    </xf>
    <xf numFmtId="0" fontId="0" fillId="0" borderId="51" xfId="0" applyBorder="1" applyAlignment="1">
      <alignment vertical="center"/>
    </xf>
    <xf numFmtId="0" fontId="23" fillId="0" borderId="0" xfId="0" applyFont="1"/>
    <xf numFmtId="0" fontId="25" fillId="0" borderId="0" xfId="0" applyFont="1" applyAlignment="1">
      <alignment vertical="center"/>
    </xf>
    <xf numFmtId="0" fontId="0" fillId="0" borderId="63" xfId="0" applyBorder="1" applyAlignment="1">
      <alignment horizontal="left" vertical="center" wrapText="1"/>
    </xf>
    <xf numFmtId="0" fontId="12" fillId="0" borderId="30" xfId="1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48" xfId="0" applyBorder="1" applyAlignment="1">
      <alignment horizontal="left" vertical="center" wrapText="1"/>
    </xf>
    <xf numFmtId="0" fontId="17" fillId="0" borderId="48" xfId="0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2" fillId="2" borderId="70" xfId="1" applyFont="1" applyFill="1" applyBorder="1" applyAlignment="1">
      <alignment horizontal="center" vertical="center" wrapText="1"/>
    </xf>
    <xf numFmtId="0" fontId="11" fillId="2" borderId="113" xfId="1" applyFont="1" applyFill="1" applyBorder="1" applyAlignment="1">
      <alignment vertical="center" wrapText="1"/>
    </xf>
    <xf numFmtId="1" fontId="15" fillId="2" borderId="67" xfId="1" applyNumberFormat="1" applyFont="1" applyFill="1" applyBorder="1" applyAlignment="1">
      <alignment vertical="center" wrapText="1"/>
    </xf>
    <xf numFmtId="1" fontId="15" fillId="2" borderId="118" xfId="1" applyNumberFormat="1" applyFont="1" applyFill="1" applyBorder="1" applyAlignment="1">
      <alignment vertical="center" wrapText="1"/>
    </xf>
    <xf numFmtId="1" fontId="15" fillId="2" borderId="120" xfId="1" applyNumberFormat="1" applyFont="1" applyFill="1" applyBorder="1" applyAlignment="1">
      <alignment vertical="center" wrapText="1"/>
    </xf>
    <xf numFmtId="0" fontId="12" fillId="2" borderId="79" xfId="1" applyFont="1" applyFill="1" applyBorder="1" applyAlignment="1">
      <alignment horizontal="center" vertical="center" wrapText="1"/>
    </xf>
    <xf numFmtId="0" fontId="12" fillId="2" borderId="136" xfId="1" applyFont="1" applyFill="1" applyBorder="1" applyAlignment="1">
      <alignment horizontal="center" vertical="center" wrapText="1"/>
    </xf>
    <xf numFmtId="0" fontId="12" fillId="2" borderId="138" xfId="1" applyFont="1" applyFill="1" applyBorder="1" applyAlignment="1">
      <alignment horizontal="center" vertical="center" wrapText="1"/>
    </xf>
    <xf numFmtId="0" fontId="12" fillId="2" borderId="78" xfId="1" applyFont="1" applyFill="1" applyBorder="1" applyAlignment="1">
      <alignment horizontal="center" vertical="center" wrapText="1"/>
    </xf>
    <xf numFmtId="0" fontId="12" fillId="2" borderId="119" xfId="1" applyFont="1" applyFill="1" applyBorder="1" applyAlignment="1">
      <alignment horizontal="center" vertical="center" wrapText="1"/>
    </xf>
    <xf numFmtId="0" fontId="12" fillId="2" borderId="81" xfId="1" applyFont="1" applyFill="1" applyBorder="1" applyAlignment="1">
      <alignment horizontal="center" vertical="center" wrapText="1"/>
    </xf>
    <xf numFmtId="0" fontId="12" fillId="2" borderId="80" xfId="1" applyFont="1" applyFill="1" applyBorder="1" applyAlignment="1">
      <alignment horizontal="center" vertical="center" wrapText="1"/>
    </xf>
    <xf numFmtId="0" fontId="12" fillId="2" borderId="123" xfId="1" applyFont="1" applyFill="1" applyBorder="1" applyAlignment="1">
      <alignment horizontal="center" vertical="center" wrapText="1"/>
    </xf>
    <xf numFmtId="0" fontId="12" fillId="2" borderId="69" xfId="1" applyFont="1" applyFill="1" applyBorder="1" applyAlignment="1">
      <alignment horizontal="center" vertical="center" wrapText="1"/>
    </xf>
    <xf numFmtId="0" fontId="12" fillId="2" borderId="71" xfId="1" applyFont="1" applyFill="1" applyBorder="1" applyAlignment="1">
      <alignment horizontal="center" vertical="center" wrapText="1"/>
    </xf>
    <xf numFmtId="0" fontId="12" fillId="2" borderId="84" xfId="1" applyFont="1" applyFill="1" applyBorder="1" applyAlignment="1">
      <alignment horizontal="center" vertical="center" wrapText="1"/>
    </xf>
    <xf numFmtId="0" fontId="11" fillId="2" borderId="140" xfId="1" applyFont="1" applyFill="1" applyBorder="1" applyAlignment="1">
      <alignment vertical="center" wrapText="1"/>
    </xf>
    <xf numFmtId="0" fontId="11" fillId="2" borderId="141" xfId="1" applyFont="1" applyFill="1" applyBorder="1" applyAlignment="1">
      <alignment vertical="center" wrapText="1"/>
    </xf>
    <xf numFmtId="0" fontId="12" fillId="2" borderId="142" xfId="1" applyFont="1" applyFill="1" applyBorder="1" applyAlignment="1">
      <alignment horizontal="center" vertical="center" wrapText="1"/>
    </xf>
    <xf numFmtId="0" fontId="11" fillId="2" borderId="143" xfId="1" applyFont="1" applyFill="1" applyBorder="1" applyAlignment="1">
      <alignment vertical="center" wrapText="1"/>
    </xf>
    <xf numFmtId="0" fontId="12" fillId="2" borderId="140" xfId="1" applyFont="1" applyFill="1" applyBorder="1" applyAlignment="1">
      <alignment horizontal="center" vertical="center" wrapText="1"/>
    </xf>
    <xf numFmtId="0" fontId="12" fillId="2" borderId="144" xfId="1" applyFont="1" applyFill="1" applyBorder="1" applyAlignment="1">
      <alignment horizontal="center" vertical="center" wrapText="1"/>
    </xf>
    <xf numFmtId="0" fontId="12" fillId="2" borderId="28" xfId="1" applyFont="1" applyFill="1" applyBorder="1" applyAlignment="1">
      <alignment horizontal="center" vertical="center" wrapText="1"/>
    </xf>
    <xf numFmtId="0" fontId="11" fillId="2" borderId="145" xfId="1" applyFont="1" applyFill="1" applyBorder="1" applyAlignment="1">
      <alignment vertical="center" wrapText="1"/>
    </xf>
    <xf numFmtId="0" fontId="11" fillId="2" borderId="146" xfId="1" applyFont="1" applyFill="1" applyBorder="1" applyAlignment="1">
      <alignment vertical="center" wrapText="1"/>
    </xf>
    <xf numFmtId="0" fontId="12" fillId="2" borderId="145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left" vertical="center" wrapText="1"/>
    </xf>
    <xf numFmtId="0" fontId="12" fillId="11" borderId="19" xfId="0" applyFont="1" applyFill="1" applyBorder="1" applyAlignment="1">
      <alignment horizontal="left" vertical="center" wrapText="1"/>
    </xf>
    <xf numFmtId="0" fontId="12" fillId="12" borderId="26" xfId="0" applyFont="1" applyFill="1" applyBorder="1" applyAlignment="1">
      <alignment horizontal="left" vertical="center" wrapText="1"/>
    </xf>
    <xf numFmtId="0" fontId="12" fillId="12" borderId="13" xfId="0" applyFont="1" applyFill="1" applyBorder="1" applyAlignment="1">
      <alignment horizontal="left" vertical="center" wrapText="1"/>
    </xf>
    <xf numFmtId="0" fontId="12" fillId="12" borderId="19" xfId="0" applyFont="1" applyFill="1" applyBorder="1" applyAlignment="1">
      <alignment horizontal="left" vertical="center" wrapText="1"/>
    </xf>
    <xf numFmtId="0" fontId="12" fillId="12" borderId="28" xfId="0" applyFont="1" applyFill="1" applyBorder="1" applyAlignment="1">
      <alignment horizontal="left" vertical="center" wrapText="1"/>
    </xf>
    <xf numFmtId="0" fontId="12" fillId="11" borderId="28" xfId="0" applyFont="1" applyFill="1" applyBorder="1" applyAlignment="1">
      <alignment horizontal="left" vertical="center" wrapText="1"/>
    </xf>
    <xf numFmtId="0" fontId="12" fillId="11" borderId="31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2" fillId="12" borderId="38" xfId="0" applyFont="1" applyFill="1" applyBorder="1" applyAlignment="1">
      <alignment horizontal="left" vertical="center" wrapText="1"/>
    </xf>
    <xf numFmtId="0" fontId="12" fillId="11" borderId="16" xfId="1" applyFont="1" applyFill="1" applyBorder="1" applyAlignment="1">
      <alignment horizontal="center" vertical="center" wrapText="1"/>
    </xf>
    <xf numFmtId="0" fontId="12" fillId="11" borderId="14" xfId="1" applyFont="1" applyFill="1" applyBorder="1" applyAlignment="1">
      <alignment horizontal="center" vertical="center" wrapText="1"/>
    </xf>
    <xf numFmtId="0" fontId="12" fillId="11" borderId="17" xfId="1" applyFont="1" applyFill="1" applyBorder="1" applyAlignment="1">
      <alignment horizontal="center" vertical="center" wrapText="1"/>
    </xf>
    <xf numFmtId="0" fontId="12" fillId="11" borderId="21" xfId="1" applyFont="1" applyFill="1" applyBorder="1" applyAlignment="1">
      <alignment horizontal="center" vertical="center" wrapText="1"/>
    </xf>
    <xf numFmtId="0" fontId="12" fillId="11" borderId="22" xfId="1" applyFont="1" applyFill="1" applyBorder="1" applyAlignment="1">
      <alignment horizontal="center" vertical="center" wrapText="1"/>
    </xf>
    <xf numFmtId="0" fontId="12" fillId="11" borderId="23" xfId="1" applyFont="1" applyFill="1" applyBorder="1" applyAlignment="1">
      <alignment horizontal="center" vertical="center" wrapText="1"/>
    </xf>
    <xf numFmtId="1" fontId="14" fillId="12" borderId="16" xfId="1" applyNumberFormat="1" applyFont="1" applyFill="1" applyBorder="1" applyAlignment="1">
      <alignment horizontal="center" vertical="center" wrapText="1"/>
    </xf>
    <xf numFmtId="1" fontId="14" fillId="12" borderId="14" xfId="1" applyNumberFormat="1" applyFont="1" applyFill="1" applyBorder="1" applyAlignment="1">
      <alignment horizontal="center" vertical="center" wrapText="1"/>
    </xf>
    <xf numFmtId="1" fontId="14" fillId="12" borderId="17" xfId="1" applyNumberFormat="1" applyFont="1" applyFill="1" applyBorder="1" applyAlignment="1">
      <alignment horizontal="center" vertical="center" wrapText="1"/>
    </xf>
    <xf numFmtId="0" fontId="12" fillId="11" borderId="18" xfId="1" applyFont="1" applyFill="1" applyBorder="1" applyAlignment="1">
      <alignment horizontal="center" vertical="center" wrapText="1"/>
    </xf>
    <xf numFmtId="0" fontId="12" fillId="11" borderId="24" xfId="1" applyFont="1" applyFill="1" applyBorder="1" applyAlignment="1">
      <alignment horizontal="center" vertical="center" wrapText="1"/>
    </xf>
    <xf numFmtId="0" fontId="14" fillId="12" borderId="18" xfId="1" applyFont="1" applyFill="1" applyBorder="1" applyAlignment="1">
      <alignment horizontal="center" vertical="center" wrapText="1"/>
    </xf>
    <xf numFmtId="0" fontId="14" fillId="12" borderId="14" xfId="1" applyFont="1" applyFill="1" applyBorder="1" applyAlignment="1">
      <alignment horizontal="center" vertical="center" wrapText="1"/>
    </xf>
    <xf numFmtId="0" fontId="14" fillId="12" borderId="17" xfId="1" applyFont="1" applyFill="1" applyBorder="1" applyAlignment="1">
      <alignment horizontal="center" vertical="center" wrapText="1"/>
    </xf>
    <xf numFmtId="0" fontId="12" fillId="11" borderId="79" xfId="1" applyFont="1" applyFill="1" applyBorder="1" applyAlignment="1">
      <alignment horizontal="center" vertical="center" wrapText="1"/>
    </xf>
    <xf numFmtId="0" fontId="12" fillId="12" borderId="21" xfId="1" applyFont="1" applyFill="1" applyBorder="1" applyAlignment="1">
      <alignment horizontal="center" vertical="center" wrapText="1"/>
    </xf>
    <xf numFmtId="0" fontId="12" fillId="12" borderId="22" xfId="1" applyFont="1" applyFill="1" applyBorder="1" applyAlignment="1">
      <alignment horizontal="center" vertical="center" wrapText="1"/>
    </xf>
    <xf numFmtId="0" fontId="12" fillId="12" borderId="23" xfId="1" applyFont="1" applyFill="1" applyBorder="1" applyAlignment="1">
      <alignment horizontal="center" vertical="center" wrapText="1"/>
    </xf>
    <xf numFmtId="0" fontId="12" fillId="12" borderId="79" xfId="1" applyFont="1" applyFill="1" applyBorder="1" applyAlignment="1">
      <alignment horizontal="center" vertical="center" wrapText="1"/>
    </xf>
    <xf numFmtId="0" fontId="12" fillId="11" borderId="25" xfId="1" applyFont="1" applyFill="1" applyBorder="1" applyAlignment="1">
      <alignment horizontal="center" vertical="center" wrapText="1"/>
    </xf>
    <xf numFmtId="0" fontId="12" fillId="12" borderId="24" xfId="1" applyFont="1" applyFill="1" applyBorder="1" applyAlignment="1">
      <alignment horizontal="center" vertical="center" wrapText="1"/>
    </xf>
    <xf numFmtId="0" fontId="12" fillId="11" borderId="32" xfId="1" applyFont="1" applyFill="1" applyBorder="1" applyAlignment="1">
      <alignment horizontal="center" vertical="center" wrapText="1"/>
    </xf>
    <xf numFmtId="0" fontId="12" fillId="11" borderId="33" xfId="1" applyFont="1" applyFill="1" applyBorder="1" applyAlignment="1">
      <alignment horizontal="center" vertical="center" wrapText="1"/>
    </xf>
    <xf numFmtId="0" fontId="12" fillId="11" borderId="35" xfId="1" applyFont="1" applyFill="1" applyBorder="1" applyAlignment="1">
      <alignment horizontal="center" vertical="center" wrapText="1"/>
    </xf>
    <xf numFmtId="0" fontId="12" fillId="11" borderId="137" xfId="1" applyFont="1" applyFill="1" applyBorder="1" applyAlignment="1">
      <alignment horizontal="center" vertical="center" wrapText="1"/>
    </xf>
    <xf numFmtId="0" fontId="12" fillId="11" borderId="95" xfId="1" applyFont="1" applyFill="1" applyBorder="1" applyAlignment="1">
      <alignment horizontal="center" vertical="center" wrapText="1"/>
    </xf>
    <xf numFmtId="0" fontId="12" fillId="11" borderId="11" xfId="1" applyFont="1" applyFill="1" applyBorder="1" applyAlignment="1">
      <alignment horizontal="center" vertical="center" wrapText="1"/>
    </xf>
    <xf numFmtId="0" fontId="12" fillId="11" borderId="7" xfId="1" applyFont="1" applyFill="1" applyBorder="1" applyAlignment="1">
      <alignment horizontal="center" vertical="center" wrapText="1"/>
    </xf>
    <xf numFmtId="0" fontId="12" fillId="11" borderId="10" xfId="1" applyFont="1" applyFill="1" applyBorder="1" applyAlignment="1">
      <alignment horizontal="center" vertical="center" wrapText="1"/>
    </xf>
    <xf numFmtId="0" fontId="12" fillId="11" borderId="8" xfId="1" applyFont="1" applyFill="1" applyBorder="1" applyAlignment="1">
      <alignment horizontal="center" vertical="center" wrapText="1"/>
    </xf>
    <xf numFmtId="0" fontId="12" fillId="11" borderId="139" xfId="1" applyFont="1" applyFill="1" applyBorder="1" applyAlignment="1">
      <alignment horizontal="center" vertical="center" wrapText="1"/>
    </xf>
    <xf numFmtId="0" fontId="12" fillId="11" borderId="84" xfId="1" applyFont="1" applyFill="1" applyBorder="1" applyAlignment="1">
      <alignment horizontal="center" vertical="center" wrapText="1"/>
    </xf>
    <xf numFmtId="0" fontId="12" fillId="11" borderId="85" xfId="1" applyFont="1" applyFill="1" applyBorder="1" applyAlignment="1">
      <alignment horizontal="center" vertical="center" wrapText="1"/>
    </xf>
    <xf numFmtId="0" fontId="12" fillId="11" borderId="34" xfId="1" applyFont="1" applyFill="1" applyBorder="1" applyAlignment="1">
      <alignment horizontal="center" vertical="center" wrapText="1"/>
    </xf>
    <xf numFmtId="0" fontId="12" fillId="12" borderId="147" xfId="1" applyFont="1" applyFill="1" applyBorder="1" applyAlignment="1">
      <alignment horizontal="center" vertical="center" wrapText="1"/>
    </xf>
    <xf numFmtId="0" fontId="12" fillId="12" borderId="80" xfId="1" applyFont="1" applyFill="1" applyBorder="1" applyAlignment="1">
      <alignment horizontal="center" vertical="center" wrapText="1"/>
    </xf>
    <xf numFmtId="0" fontId="12" fillId="11" borderId="147" xfId="1" applyFont="1" applyFill="1" applyBorder="1" applyAlignment="1">
      <alignment horizontal="center" vertical="center" wrapText="1"/>
    </xf>
    <xf numFmtId="0" fontId="12" fillId="11" borderId="148" xfId="1" applyFont="1" applyFill="1" applyBorder="1" applyAlignment="1">
      <alignment horizontal="center" vertical="center" wrapText="1"/>
    </xf>
    <xf numFmtId="0" fontId="12" fillId="12" borderId="26" xfId="1" applyFont="1" applyFill="1" applyBorder="1" applyAlignment="1">
      <alignment horizontal="center" vertical="center" wrapText="1"/>
    </xf>
    <xf numFmtId="0" fontId="12" fillId="12" borderId="10" xfId="1" applyFont="1" applyFill="1" applyBorder="1" applyAlignment="1">
      <alignment horizontal="center" vertical="center" wrapText="1"/>
    </xf>
    <xf numFmtId="0" fontId="12" fillId="12" borderId="8" xfId="1" applyFont="1" applyFill="1" applyBorder="1" applyAlignment="1">
      <alignment horizontal="center" vertical="center" wrapText="1"/>
    </xf>
    <xf numFmtId="0" fontId="1" fillId="12" borderId="0" xfId="1" applyFill="1"/>
    <xf numFmtId="0" fontId="12" fillId="11" borderId="2" xfId="1" applyFont="1" applyFill="1" applyBorder="1" applyAlignment="1">
      <alignment vertical="center" wrapText="1"/>
    </xf>
    <xf numFmtId="0" fontId="12" fillId="11" borderId="43" xfId="1" applyFont="1" applyFill="1" applyBorder="1" applyAlignment="1">
      <alignment vertical="center" wrapText="1"/>
    </xf>
    <xf numFmtId="0" fontId="12" fillId="11" borderId="44" xfId="1" applyFont="1" applyFill="1" applyBorder="1" applyAlignment="1">
      <alignment vertical="center" wrapText="1"/>
    </xf>
    <xf numFmtId="0" fontId="12" fillId="7" borderId="16" xfId="1" applyFont="1" applyFill="1" applyBorder="1" applyAlignment="1">
      <alignment horizontal="center" vertical="center" wrapText="1"/>
    </xf>
    <xf numFmtId="0" fontId="12" fillId="7" borderId="14" xfId="1" applyFont="1" applyFill="1" applyBorder="1" applyAlignment="1">
      <alignment horizontal="center" vertical="center" wrapText="1"/>
    </xf>
    <xf numFmtId="0" fontId="12" fillId="7" borderId="17" xfId="1" applyFont="1" applyFill="1" applyBorder="1" applyAlignment="1">
      <alignment horizontal="center" vertical="center" wrapText="1"/>
    </xf>
    <xf numFmtId="0" fontId="12" fillId="7" borderId="78" xfId="1" applyFont="1" applyFill="1" applyBorder="1" applyAlignment="1">
      <alignment horizontal="center" vertical="center" wrapText="1"/>
    </xf>
    <xf numFmtId="0" fontId="12" fillId="12" borderId="21" xfId="1" applyFont="1" applyFill="1" applyBorder="1" applyAlignment="1">
      <alignment horizontal="center" vertical="center"/>
    </xf>
    <xf numFmtId="0" fontId="12" fillId="12" borderId="22" xfId="1" applyFont="1" applyFill="1" applyBorder="1" applyAlignment="1">
      <alignment horizontal="center" vertical="center"/>
    </xf>
    <xf numFmtId="0" fontId="12" fillId="12" borderId="23" xfId="1" applyFont="1" applyFill="1" applyBorder="1" applyAlignment="1">
      <alignment horizontal="center" vertical="center"/>
    </xf>
    <xf numFmtId="0" fontId="12" fillId="12" borderId="79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 wrapText="1"/>
    </xf>
    <xf numFmtId="0" fontId="12" fillId="7" borderId="18" xfId="1" applyFont="1" applyFill="1" applyBorder="1" applyAlignment="1">
      <alignment horizontal="center" vertical="center" wrapText="1"/>
    </xf>
    <xf numFmtId="0" fontId="12" fillId="13" borderId="79" xfId="1" applyFont="1" applyFill="1" applyBorder="1" applyAlignment="1">
      <alignment horizontal="center" vertical="center" wrapText="1"/>
    </xf>
    <xf numFmtId="0" fontId="12" fillId="12" borderId="24" xfId="1" applyFont="1" applyFill="1" applyBorder="1" applyAlignment="1">
      <alignment horizontal="center" vertical="center"/>
    </xf>
    <xf numFmtId="0" fontId="12" fillId="13" borderId="23" xfId="1" applyFont="1" applyFill="1" applyBorder="1" applyAlignment="1">
      <alignment horizontal="center" vertical="center" wrapText="1"/>
    </xf>
    <xf numFmtId="0" fontId="12" fillId="11" borderId="32" xfId="1" applyFont="1" applyFill="1" applyBorder="1" applyAlignment="1">
      <alignment vertical="center" wrapText="1"/>
    </xf>
    <xf numFmtId="0" fontId="12" fillId="11" borderId="33" xfId="1" applyFont="1" applyFill="1" applyBorder="1" applyAlignment="1">
      <alignment vertical="center" wrapText="1"/>
    </xf>
    <xf numFmtId="0" fontId="12" fillId="11" borderId="34" xfId="1" applyFont="1" applyFill="1" applyBorder="1" applyAlignment="1">
      <alignment vertical="center" wrapText="1"/>
    </xf>
    <xf numFmtId="0" fontId="12" fillId="11" borderId="11" xfId="1" applyFont="1" applyFill="1" applyBorder="1" applyAlignment="1">
      <alignment vertical="center" wrapText="1"/>
    </xf>
    <xf numFmtId="0" fontId="12" fillId="11" borderId="7" xfId="1" applyFont="1" applyFill="1" applyBorder="1" applyAlignment="1">
      <alignment vertical="center" wrapText="1"/>
    </xf>
    <xf numFmtId="0" fontId="12" fillId="11" borderId="8" xfId="1" applyFont="1" applyFill="1" applyBorder="1" applyAlignment="1">
      <alignment vertical="center" wrapText="1"/>
    </xf>
    <xf numFmtId="0" fontId="22" fillId="11" borderId="56" xfId="0" applyFont="1" applyFill="1" applyBorder="1" applyAlignment="1">
      <alignment vertical="center" wrapText="1"/>
    </xf>
    <xf numFmtId="0" fontId="22" fillId="11" borderId="1" xfId="0" applyFont="1" applyFill="1" applyBorder="1" applyAlignment="1">
      <alignment vertical="center" wrapText="1"/>
    </xf>
    <xf numFmtId="0" fontId="22" fillId="11" borderId="1" xfId="0" applyFont="1" applyFill="1" applyBorder="1" applyAlignment="1">
      <alignment vertical="center"/>
    </xf>
    <xf numFmtId="0" fontId="22" fillId="12" borderId="57" xfId="0" applyFont="1" applyFill="1" applyBorder="1" applyAlignment="1">
      <alignment vertical="center"/>
    </xf>
    <xf numFmtId="0" fontId="29" fillId="11" borderId="56" xfId="0" applyFont="1" applyFill="1" applyBorder="1" applyAlignment="1">
      <alignment vertical="center" wrapText="1"/>
    </xf>
    <xf numFmtId="0" fontId="29" fillId="11" borderId="1" xfId="0" applyFont="1" applyFill="1" applyBorder="1" applyAlignment="1">
      <alignment vertical="center" wrapText="1"/>
    </xf>
    <xf numFmtId="0" fontId="22" fillId="11" borderId="1" xfId="0" applyFont="1" applyFill="1" applyBorder="1"/>
    <xf numFmtId="0" fontId="27" fillId="12" borderId="1" xfId="0" applyFont="1" applyFill="1" applyBorder="1" applyAlignment="1">
      <alignment horizontal="right"/>
    </xf>
    <xf numFmtId="0" fontId="27" fillId="12" borderId="57" xfId="0" applyFont="1" applyFill="1" applyBorder="1" applyAlignment="1">
      <alignment horizontal="right"/>
    </xf>
    <xf numFmtId="0" fontId="27" fillId="12" borderId="57" xfId="0" applyFont="1" applyFill="1" applyBorder="1" applyAlignment="1">
      <alignment horizontal="center" vertical="center"/>
    </xf>
    <xf numFmtId="0" fontId="27" fillId="12" borderId="56" xfId="0" applyFont="1" applyFill="1" applyBorder="1" applyAlignment="1">
      <alignment vertical="center"/>
    </xf>
    <xf numFmtId="0" fontId="28" fillId="12" borderId="58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vertical="center" wrapText="1"/>
    </xf>
    <xf numFmtId="0" fontId="27" fillId="12" borderId="57" xfId="0" applyFont="1" applyFill="1" applyBorder="1" applyAlignment="1">
      <alignment vertical="center" wrapText="1"/>
    </xf>
    <xf numFmtId="0" fontId="27" fillId="12" borderId="1" xfId="0" applyFont="1" applyFill="1" applyBorder="1"/>
    <xf numFmtId="0" fontId="27" fillId="12" borderId="57" xfId="0" applyFont="1" applyFill="1" applyBorder="1"/>
    <xf numFmtId="0" fontId="27" fillId="12" borderId="59" xfId="0" applyFont="1" applyFill="1" applyBorder="1" applyAlignment="1">
      <alignment vertical="center"/>
    </xf>
    <xf numFmtId="0" fontId="28" fillId="12" borderId="0" xfId="0" applyFont="1" applyFill="1" applyAlignment="1">
      <alignment horizontal="center" vertical="center" wrapText="1"/>
    </xf>
    <xf numFmtId="0" fontId="27" fillId="12" borderId="60" xfId="0" applyFont="1" applyFill="1" applyBorder="1" applyAlignment="1">
      <alignment vertical="center" wrapText="1"/>
    </xf>
    <xf numFmtId="0" fontId="27" fillId="12" borderId="61" xfId="0" applyFont="1" applyFill="1" applyBorder="1" applyAlignment="1">
      <alignment vertical="center" wrapText="1"/>
    </xf>
    <xf numFmtId="0" fontId="29" fillId="11" borderId="1" xfId="0" applyFont="1" applyFill="1" applyBorder="1" applyAlignment="1">
      <alignment vertical="center"/>
    </xf>
    <xf numFmtId="0" fontId="29" fillId="12" borderId="57" xfId="0" applyFont="1" applyFill="1" applyBorder="1" applyAlignment="1">
      <alignment vertical="center"/>
    </xf>
    <xf numFmtId="0" fontId="27" fillId="12" borderId="52" xfId="0" applyFont="1" applyFill="1" applyBorder="1" applyAlignment="1">
      <alignment vertical="center"/>
    </xf>
    <xf numFmtId="0" fontId="27" fillId="12" borderId="53" xfId="0" applyFont="1" applyFill="1" applyBorder="1" applyAlignment="1">
      <alignment vertical="center" wrapText="1"/>
    </xf>
    <xf numFmtId="0" fontId="27" fillId="12" borderId="54" xfId="0" applyFont="1" applyFill="1" applyBorder="1" applyAlignment="1">
      <alignment vertical="center" wrapText="1"/>
    </xf>
    <xf numFmtId="0" fontId="27" fillId="12" borderId="53" xfId="0" applyFont="1" applyFill="1" applyBorder="1"/>
    <xf numFmtId="0" fontId="27" fillId="12" borderId="54" xfId="0" applyFont="1" applyFill="1" applyBorder="1"/>
    <xf numFmtId="0" fontId="12" fillId="11" borderId="133" xfId="1" applyFont="1" applyFill="1" applyBorder="1" applyAlignment="1">
      <alignment horizontal="center" vertical="center" wrapText="1"/>
    </xf>
    <xf numFmtId="0" fontId="12" fillId="11" borderId="132" xfId="1" applyFont="1" applyFill="1" applyBorder="1" applyAlignment="1">
      <alignment horizontal="center" vertical="center" wrapText="1"/>
    </xf>
    <xf numFmtId="0" fontId="12" fillId="11" borderId="134" xfId="1" applyFont="1" applyFill="1" applyBorder="1" applyAlignment="1">
      <alignment horizontal="center" vertical="center" wrapText="1"/>
    </xf>
    <xf numFmtId="0" fontId="12" fillId="11" borderId="114" xfId="1" applyFont="1" applyFill="1" applyBorder="1" applyAlignment="1">
      <alignment horizontal="center" vertical="center" wrapText="1"/>
    </xf>
    <xf numFmtId="0" fontId="12" fillId="11" borderId="101" xfId="1" applyFont="1" applyFill="1" applyBorder="1" applyAlignment="1">
      <alignment horizontal="center" vertical="center" wrapText="1"/>
    </xf>
    <xf numFmtId="0" fontId="12" fillId="11" borderId="78" xfId="1" applyFont="1" applyFill="1" applyBorder="1" applyAlignment="1">
      <alignment horizontal="center" vertical="center" wrapText="1"/>
    </xf>
    <xf numFmtId="0" fontId="12" fillId="12" borderId="97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8" fillId="0" borderId="4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wrapText="1"/>
    </xf>
    <xf numFmtId="0" fontId="8" fillId="2" borderId="42" xfId="1" applyFont="1" applyFill="1" applyBorder="1" applyAlignment="1">
      <alignment horizontal="center" textRotation="90" wrapText="1"/>
    </xf>
    <xf numFmtId="0" fontId="8" fillId="2" borderId="29" xfId="1" applyFont="1" applyFill="1" applyBorder="1" applyAlignment="1">
      <alignment horizontal="center" textRotation="90" wrapText="1"/>
    </xf>
    <xf numFmtId="0" fontId="8" fillId="0" borderId="29" xfId="1" applyFont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left" vertical="center"/>
    </xf>
    <xf numFmtId="0" fontId="15" fillId="2" borderId="12" xfId="1" applyFont="1" applyFill="1" applyBorder="1" applyAlignment="1">
      <alignment horizontal="left" vertical="center" wrapText="1"/>
    </xf>
    <xf numFmtId="1" fontId="15" fillId="2" borderId="15" xfId="1" applyNumberFormat="1" applyFont="1" applyFill="1" applyBorder="1" applyAlignment="1">
      <alignment horizontal="center" vertical="center" wrapText="1"/>
    </xf>
    <xf numFmtId="0" fontId="16" fillId="2" borderId="42" xfId="1" applyFont="1" applyFill="1" applyBorder="1" applyAlignment="1">
      <alignment horizontal="left" vertical="center" wrapText="1"/>
    </xf>
    <xf numFmtId="0" fontId="16" fillId="0" borderId="42" xfId="1" applyFont="1" applyBorder="1" applyAlignment="1">
      <alignment horizontal="left" vertical="center" wrapText="1"/>
    </xf>
    <xf numFmtId="0" fontId="15" fillId="2" borderId="42" xfId="1" applyFont="1" applyFill="1" applyBorder="1" applyAlignment="1">
      <alignment horizontal="center" vertical="center" wrapText="1"/>
    </xf>
    <xf numFmtId="0" fontId="12" fillId="11" borderId="42" xfId="1" applyFont="1" applyFill="1" applyBorder="1" applyAlignment="1">
      <alignment horizontal="center" vertical="center" wrapText="1"/>
    </xf>
    <xf numFmtId="0" fontId="10" fillId="2" borderId="63" xfId="1" applyFont="1" applyFill="1" applyBorder="1" applyAlignment="1">
      <alignment horizontal="left" vertical="center" wrapText="1"/>
    </xf>
    <xf numFmtId="0" fontId="15" fillId="2" borderId="39" xfId="1" applyFont="1" applyFill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left" vertical="center"/>
    </xf>
    <xf numFmtId="0" fontId="15" fillId="2" borderId="37" xfId="1" applyFont="1" applyFill="1" applyBorder="1" applyAlignment="1">
      <alignment horizontal="left" vertical="center" wrapText="1"/>
    </xf>
    <xf numFmtId="0" fontId="15" fillId="0" borderId="37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left" vertical="center" wrapText="1"/>
    </xf>
    <xf numFmtId="9" fontId="11" fillId="0" borderId="42" xfId="1" applyNumberFormat="1" applyFont="1" applyBorder="1" applyAlignment="1">
      <alignment horizontal="center" vertical="center" wrapText="1"/>
    </xf>
    <xf numFmtId="0" fontId="8" fillId="11" borderId="30" xfId="1" applyFont="1" applyFill="1" applyBorder="1" applyAlignment="1">
      <alignment horizontal="left" vertical="center" wrapText="1"/>
    </xf>
    <xf numFmtId="1" fontId="12" fillId="2" borderId="30" xfId="1" applyNumberFormat="1" applyFont="1" applyFill="1" applyBorder="1" applyAlignment="1">
      <alignment horizontal="center" vertical="center" wrapText="1"/>
    </xf>
    <xf numFmtId="1" fontId="12" fillId="11" borderId="30" xfId="1" applyNumberFormat="1" applyFont="1" applyFill="1" applyBorder="1" applyAlignment="1">
      <alignment horizontal="center" vertical="center" wrapText="1"/>
    </xf>
    <xf numFmtId="0" fontId="8" fillId="11" borderId="20" xfId="1" applyFont="1" applyFill="1" applyBorder="1" applyAlignment="1">
      <alignment horizontal="left" vertical="center" wrapText="1"/>
    </xf>
    <xf numFmtId="1" fontId="12" fillId="11" borderId="20" xfId="1" applyNumberFormat="1" applyFont="1" applyFill="1" applyBorder="1" applyAlignment="1">
      <alignment horizontal="center" vertical="center" wrapText="1"/>
    </xf>
    <xf numFmtId="1" fontId="12" fillId="2" borderId="20" xfId="1" applyNumberFormat="1" applyFont="1" applyFill="1" applyBorder="1" applyAlignment="1">
      <alignment horizontal="center" vertical="center" wrapText="1"/>
    </xf>
    <xf numFmtId="0" fontId="12" fillId="12" borderId="20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11" borderId="20" xfId="1" applyFont="1" applyFill="1" applyBorder="1" applyAlignment="1">
      <alignment horizontal="center" vertical="center" wrapText="1"/>
    </xf>
    <xf numFmtId="1" fontId="12" fillId="11" borderId="37" xfId="1" applyNumberFormat="1" applyFont="1" applyFill="1" applyBorder="1" applyAlignment="1">
      <alignment horizontal="center" vertical="center" wrapText="1"/>
    </xf>
    <xf numFmtId="1" fontId="12" fillId="2" borderId="37" xfId="1" applyNumberFormat="1" applyFont="1" applyFill="1" applyBorder="1" applyAlignment="1">
      <alignment horizontal="center" vertical="center" wrapText="1"/>
    </xf>
    <xf numFmtId="1" fontId="12" fillId="0" borderId="12" xfId="1" applyNumberFormat="1" applyFont="1" applyBorder="1" applyAlignment="1">
      <alignment horizontal="center" vertical="center" wrapText="1"/>
    </xf>
    <xf numFmtId="1" fontId="12" fillId="0" borderId="30" xfId="1" applyNumberFormat="1" applyFont="1" applyBorder="1" applyAlignment="1">
      <alignment horizontal="center" vertical="center" wrapText="1"/>
    </xf>
    <xf numFmtId="1" fontId="12" fillId="0" borderId="20" xfId="1" applyNumberFormat="1" applyFont="1" applyBorder="1" applyAlignment="1">
      <alignment horizontal="center" vertical="center" wrapText="1"/>
    </xf>
    <xf numFmtId="1" fontId="12" fillId="0" borderId="48" xfId="1" applyNumberFormat="1" applyFont="1" applyBorder="1" applyAlignment="1">
      <alignment horizontal="center" vertical="center" wrapText="1"/>
    </xf>
    <xf numFmtId="1" fontId="12" fillId="0" borderId="37" xfId="1" applyNumberFormat="1" applyFont="1" applyBorder="1" applyAlignment="1">
      <alignment horizontal="center" vertical="center" wrapText="1"/>
    </xf>
    <xf numFmtId="1" fontId="18" fillId="0" borderId="42" xfId="1" applyNumberFormat="1" applyFont="1" applyBorder="1" applyAlignment="1">
      <alignment horizontal="right" vertical="center" wrapText="1"/>
    </xf>
    <xf numFmtId="0" fontId="8" fillId="11" borderId="37" xfId="1" applyFont="1" applyFill="1" applyBorder="1" applyAlignment="1">
      <alignment horizontal="left" vertical="center" wrapText="1"/>
    </xf>
    <xf numFmtId="0" fontId="27" fillId="12" borderId="1" xfId="0" applyFont="1" applyFill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12" borderId="56" xfId="0" applyFont="1" applyFill="1" applyBorder="1" applyAlignment="1">
      <alignment horizontal="left"/>
    </xf>
    <xf numFmtId="0" fontId="27" fillId="12" borderId="64" xfId="0" applyFont="1" applyFill="1" applyBorder="1" applyAlignment="1">
      <alignment horizontal="center" vertical="center"/>
    </xf>
    <xf numFmtId="0" fontId="27" fillId="12" borderId="65" xfId="0" applyFont="1" applyFill="1" applyBorder="1" applyAlignment="1">
      <alignment horizontal="left"/>
    </xf>
    <xf numFmtId="0" fontId="8" fillId="0" borderId="63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111" xfId="1" applyFont="1" applyBorder="1" applyAlignment="1">
      <alignment horizontal="center" vertical="center" wrapText="1"/>
    </xf>
    <xf numFmtId="0" fontId="8" fillId="0" borderId="112" xfId="1" applyFont="1" applyBorder="1" applyAlignment="1">
      <alignment horizontal="center" wrapText="1"/>
    </xf>
    <xf numFmtId="0" fontId="8" fillId="5" borderId="42" xfId="1" applyFont="1" applyFill="1" applyBorder="1" applyAlignment="1">
      <alignment horizontal="center" textRotation="90" wrapText="1"/>
    </xf>
    <xf numFmtId="0" fontId="8" fillId="5" borderId="63" xfId="1" applyFont="1" applyFill="1" applyBorder="1" applyAlignment="1">
      <alignment horizontal="center" textRotation="90" wrapText="1"/>
    </xf>
    <xf numFmtId="0" fontId="8" fillId="5" borderId="29" xfId="1" applyFont="1" applyFill="1" applyBorder="1" applyAlignment="1">
      <alignment horizontal="center" textRotation="90" wrapText="1"/>
    </xf>
    <xf numFmtId="0" fontId="8" fillId="5" borderId="88" xfId="1" applyFont="1" applyFill="1" applyBorder="1" applyAlignment="1">
      <alignment horizontal="center" textRotation="90" wrapText="1"/>
    </xf>
    <xf numFmtId="0" fontId="8" fillId="5" borderId="42" xfId="1" applyFont="1" applyFill="1" applyBorder="1" applyAlignment="1">
      <alignment horizontal="center" vertical="center" wrapText="1"/>
    </xf>
    <xf numFmtId="0" fontId="10" fillId="5" borderId="75" xfId="1" applyFont="1" applyFill="1" applyBorder="1" applyAlignment="1">
      <alignment horizontal="left" vertical="center"/>
    </xf>
    <xf numFmtId="0" fontId="10" fillId="5" borderId="76" xfId="1" applyFont="1" applyFill="1" applyBorder="1" applyAlignment="1">
      <alignment horizontal="left" vertical="center"/>
    </xf>
    <xf numFmtId="0" fontId="10" fillId="5" borderId="77" xfId="1" applyFont="1" applyFill="1" applyBorder="1" applyAlignment="1">
      <alignment horizontal="left" vertical="center"/>
    </xf>
    <xf numFmtId="0" fontId="15" fillId="6" borderId="12" xfId="1" applyFont="1" applyFill="1" applyBorder="1" applyAlignment="1">
      <alignment horizontal="left" vertical="center" wrapText="1"/>
    </xf>
    <xf numFmtId="1" fontId="15" fillId="6" borderId="15" xfId="1" applyNumberFormat="1" applyFont="1" applyFill="1" applyBorder="1" applyAlignment="1">
      <alignment horizontal="center" vertical="center" wrapText="1"/>
    </xf>
    <xf numFmtId="0" fontId="16" fillId="5" borderId="42" xfId="1" applyFont="1" applyFill="1" applyBorder="1" applyAlignment="1">
      <alignment horizontal="left" vertical="center" wrapText="1"/>
    </xf>
    <xf numFmtId="0" fontId="15" fillId="6" borderId="63" xfId="1" applyFont="1" applyFill="1" applyBorder="1" applyAlignment="1">
      <alignment horizontal="center" vertical="center" wrapText="1"/>
    </xf>
    <xf numFmtId="0" fontId="12" fillId="11" borderId="63" xfId="1" applyFont="1" applyFill="1" applyBorder="1" applyAlignment="1">
      <alignment horizontal="center" vertical="center" wrapText="1"/>
    </xf>
    <xf numFmtId="0" fontId="10" fillId="5" borderId="106" xfId="1" applyFont="1" applyFill="1" applyBorder="1" applyAlignment="1">
      <alignment horizontal="left" vertical="center" wrapText="1"/>
    </xf>
    <xf numFmtId="0" fontId="10" fillId="5" borderId="107" xfId="1" applyFont="1" applyFill="1" applyBorder="1" applyAlignment="1">
      <alignment horizontal="left" vertical="center" wrapText="1"/>
    </xf>
    <xf numFmtId="0" fontId="10" fillId="5" borderId="108" xfId="1" applyFont="1" applyFill="1" applyBorder="1" applyAlignment="1">
      <alignment horizontal="left" vertical="center" wrapText="1"/>
    </xf>
    <xf numFmtId="0" fontId="15" fillId="6" borderId="39" xfId="1" applyFont="1" applyFill="1" applyBorder="1" applyAlignment="1">
      <alignment horizontal="center" vertical="center" wrapText="1"/>
    </xf>
    <xf numFmtId="0" fontId="15" fillId="6" borderId="75" xfId="1" applyFont="1" applyFill="1" applyBorder="1" applyAlignment="1">
      <alignment horizontal="center" vertical="center" wrapText="1"/>
    </xf>
    <xf numFmtId="0" fontId="15" fillId="6" borderId="76" xfId="1" applyFont="1" applyFill="1" applyBorder="1" applyAlignment="1">
      <alignment horizontal="center" vertical="center" wrapText="1"/>
    </xf>
    <xf numFmtId="0" fontId="15" fillId="6" borderId="77" xfId="1" applyFont="1" applyFill="1" applyBorder="1" applyAlignment="1">
      <alignment horizontal="center" vertical="center" wrapText="1"/>
    </xf>
    <xf numFmtId="0" fontId="10" fillId="0" borderId="39" xfId="1" applyFont="1" applyBorder="1" applyAlignment="1">
      <alignment horizontal="left" vertical="center"/>
    </xf>
    <xf numFmtId="0" fontId="10" fillId="0" borderId="67" xfId="1" applyFont="1" applyBorder="1" applyAlignment="1">
      <alignment horizontal="left" vertical="center"/>
    </xf>
    <xf numFmtId="0" fontId="15" fillId="6" borderId="42" xfId="1" applyFont="1" applyFill="1" applyBorder="1" applyAlignment="1">
      <alignment horizontal="center" vertical="center" wrapText="1"/>
    </xf>
    <xf numFmtId="0" fontId="12" fillId="11" borderId="29" xfId="1" applyFont="1" applyFill="1" applyBorder="1" applyAlignment="1">
      <alignment horizontal="center" vertical="center" wrapText="1"/>
    </xf>
    <xf numFmtId="0" fontId="12" fillId="11" borderId="67" xfId="1" applyFont="1" applyFill="1" applyBorder="1" applyAlignment="1">
      <alignment horizontal="center" vertical="center" wrapText="1"/>
    </xf>
    <xf numFmtId="0" fontId="12" fillId="11" borderId="39" xfId="1" applyFont="1" applyFill="1" applyBorder="1" applyAlignment="1">
      <alignment horizontal="center" vertical="center" wrapText="1"/>
    </xf>
    <xf numFmtId="0" fontId="15" fillId="6" borderId="37" xfId="1" applyFont="1" applyFill="1" applyBorder="1" applyAlignment="1">
      <alignment horizontal="left" vertical="center" wrapText="1"/>
    </xf>
    <xf numFmtId="1" fontId="12" fillId="5" borderId="30" xfId="1" applyNumberFormat="1" applyFont="1" applyFill="1" applyBorder="1" applyAlignment="1">
      <alignment horizontal="center" vertical="center" wrapText="1"/>
    </xf>
    <xf numFmtId="1" fontId="12" fillId="5" borderId="20" xfId="1" applyNumberFormat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1" fontId="12" fillId="5" borderId="37" xfId="1" applyNumberFormat="1" applyFont="1" applyFill="1" applyBorder="1" applyAlignment="1">
      <alignment horizontal="center" vertical="center" wrapText="1"/>
    </xf>
  </cellXfs>
  <cellStyles count="2">
    <cellStyle name="Excel Built-in Explanatory Text" xfId="1"/>
    <cellStyle name="Normalny" xfId="0" builtinId="0"/>
  </cellStyles>
  <dxfs count="2">
    <dxf>
      <font>
        <b val="0"/>
        <condense val="0"/>
        <extend val="0"/>
        <color indexed="20"/>
      </font>
      <fill>
        <patternFill patternType="solid">
          <fgColor indexed="33"/>
          <bgColor indexed="14"/>
        </patternFill>
      </fill>
    </dxf>
    <dxf>
      <font>
        <b val="0"/>
        <condense val="0"/>
        <extend val="0"/>
        <color indexed="20"/>
      </font>
      <fill>
        <patternFill patternType="solid">
          <fgColor indexed="33"/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B7DEE8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P109"/>
  <sheetViews>
    <sheetView tabSelected="1" zoomScale="70" zoomScaleNormal="70" zoomScaleSheetLayoutView="70" workbookViewId="0">
      <pane xSplit="13" ySplit="8" topLeftCell="N57" activePane="bottomRight" state="frozen"/>
      <selection pane="topRight" activeCell="N1" sqref="N1"/>
      <selection pane="bottomLeft" activeCell="A28" sqref="A28"/>
      <selection pane="bottomRight" activeCell="N24" sqref="N24"/>
    </sheetView>
  </sheetViews>
  <sheetFormatPr defaultColWidth="8.7109375" defaultRowHeight="15" x14ac:dyDescent="0.25"/>
  <cols>
    <col min="1" max="1" width="4.28515625" style="1" customWidth="1"/>
    <col min="2" max="2" width="6.140625" style="1" customWidth="1"/>
    <col min="3" max="3" width="59.42578125" style="1" customWidth="1"/>
    <col min="4" max="5" width="5.7109375" style="1" customWidth="1"/>
    <col min="6" max="7" width="8" style="1" customWidth="1"/>
    <col min="8" max="8" width="7.42578125" style="1" customWidth="1"/>
    <col min="9" max="9" width="7.28515625" style="1" customWidth="1"/>
    <col min="10" max="10" width="8.7109375" style="1"/>
    <col min="11" max="11" width="8" style="1" customWidth="1"/>
    <col min="12" max="12" width="6.42578125" style="1" customWidth="1"/>
    <col min="13" max="13" width="9" style="1" customWidth="1"/>
    <col min="14" max="14" width="7.85546875" style="1" customWidth="1"/>
    <col min="15" max="56" width="4.7109375" style="1" customWidth="1"/>
    <col min="57" max="16384" width="8.7109375" style="1"/>
  </cols>
  <sheetData>
    <row r="1" spans="2:56" x14ac:dyDescent="0.25">
      <c r="C1" s="2" t="s">
        <v>0</v>
      </c>
      <c r="AQ1" s="1" t="e">
        <f>#REF!=SUM(#REF!,#REF!,#REF!,#REF!,#REF!,#REF!)</f>
        <v>#REF!</v>
      </c>
    </row>
    <row r="2" spans="2:56" ht="18.75" x14ac:dyDescent="0.3">
      <c r="C2" s="417" t="s">
        <v>172</v>
      </c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  <c r="AQ2" s="417"/>
      <c r="AR2" s="417"/>
      <c r="AS2" s="417"/>
      <c r="AT2" s="417"/>
      <c r="AU2" s="417"/>
      <c r="AV2" s="417"/>
      <c r="AW2" s="417"/>
      <c r="AX2" s="417"/>
      <c r="AY2" s="417"/>
      <c r="AZ2" s="417"/>
      <c r="BA2" s="417"/>
      <c r="BB2" s="417"/>
      <c r="BC2" s="417"/>
      <c r="BD2" s="417"/>
    </row>
    <row r="3" spans="2:56" ht="18.75" x14ac:dyDescent="0.3">
      <c r="C3" s="3" t="s">
        <v>1</v>
      </c>
      <c r="D3" s="3"/>
      <c r="E3" s="417" t="s">
        <v>2</v>
      </c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417"/>
      <c r="AP3" s="417"/>
      <c r="AQ3" s="417"/>
      <c r="AR3" s="417"/>
      <c r="AS3" s="417"/>
      <c r="AT3" s="417"/>
      <c r="AU3" s="417"/>
      <c r="AV3" s="417"/>
      <c r="AW3" s="417"/>
      <c r="AX3" s="417"/>
      <c r="AY3" s="417"/>
      <c r="AZ3" s="417"/>
      <c r="BA3" s="417"/>
      <c r="BB3" s="417"/>
      <c r="BC3" s="417"/>
      <c r="BD3" s="417"/>
    </row>
    <row r="4" spans="2:56" ht="18.75" x14ac:dyDescent="0.3">
      <c r="C4" s="3" t="s">
        <v>3</v>
      </c>
      <c r="D4" s="3"/>
      <c r="E4" s="417" t="s">
        <v>4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</row>
    <row r="5" spans="2:56" ht="14.25" customHeight="1" x14ac:dyDescent="0.25">
      <c r="C5" s="4"/>
      <c r="D5" s="4"/>
      <c r="AC5" s="5"/>
      <c r="AF5" s="6"/>
      <c r="AG5" s="6"/>
      <c r="AH5" s="6"/>
    </row>
    <row r="6" spans="2:56" ht="47.25" customHeight="1" x14ac:dyDescent="0.25">
      <c r="B6" s="418" t="s">
        <v>5</v>
      </c>
      <c r="C6" s="419" t="s">
        <v>6</v>
      </c>
      <c r="D6" s="420" t="s">
        <v>7</v>
      </c>
      <c r="E6" s="420"/>
      <c r="F6" s="421" t="s">
        <v>8</v>
      </c>
      <c r="G6" s="418" t="s">
        <v>9</v>
      </c>
      <c r="H6" s="418"/>
      <c r="I6" s="418"/>
      <c r="J6" s="418"/>
      <c r="K6" s="418"/>
      <c r="L6" s="418"/>
      <c r="M6" s="422" t="s">
        <v>10</v>
      </c>
      <c r="N6" s="421" t="s">
        <v>11</v>
      </c>
      <c r="O6" s="423" t="s">
        <v>12</v>
      </c>
      <c r="P6" s="423"/>
      <c r="Q6" s="423"/>
      <c r="R6" s="423"/>
      <c r="S6" s="423"/>
      <c r="T6" s="423"/>
      <c r="U6" s="423"/>
      <c r="V6" s="424" t="s">
        <v>13</v>
      </c>
      <c r="W6" s="424"/>
      <c r="X6" s="424"/>
      <c r="Y6" s="424"/>
      <c r="Z6" s="424"/>
      <c r="AA6" s="424"/>
      <c r="AB6" s="424"/>
      <c r="AC6" s="418" t="s">
        <v>14</v>
      </c>
      <c r="AD6" s="418"/>
      <c r="AE6" s="418"/>
      <c r="AF6" s="418"/>
      <c r="AG6" s="418"/>
      <c r="AH6" s="418"/>
      <c r="AI6" s="418"/>
      <c r="AJ6" s="424" t="s">
        <v>15</v>
      </c>
      <c r="AK6" s="424"/>
      <c r="AL6" s="424"/>
      <c r="AM6" s="424"/>
      <c r="AN6" s="424"/>
      <c r="AO6" s="424"/>
      <c r="AP6" s="424"/>
    </row>
    <row r="7" spans="2:56" ht="131.25" customHeight="1" x14ac:dyDescent="0.25">
      <c r="B7" s="418"/>
      <c r="C7" s="419"/>
      <c r="D7" s="7" t="s">
        <v>16</v>
      </c>
      <c r="E7" s="8" t="s">
        <v>17</v>
      </c>
      <c r="F7" s="421"/>
      <c r="G7" s="9" t="s">
        <v>18</v>
      </c>
      <c r="H7" s="10" t="s">
        <v>19</v>
      </c>
      <c r="I7" s="10" t="s">
        <v>20</v>
      </c>
      <c r="J7" s="11" t="s">
        <v>21</v>
      </c>
      <c r="K7" s="12" t="s">
        <v>22</v>
      </c>
      <c r="L7" s="13" t="s">
        <v>23</v>
      </c>
      <c r="M7" s="422"/>
      <c r="N7" s="421"/>
      <c r="O7" s="14" t="s">
        <v>24</v>
      </c>
      <c r="P7" s="12" t="s">
        <v>19</v>
      </c>
      <c r="Q7" s="12" t="s">
        <v>20</v>
      </c>
      <c r="R7" s="15" t="s">
        <v>21</v>
      </c>
      <c r="S7" s="16" t="s">
        <v>22</v>
      </c>
      <c r="T7" s="16" t="s">
        <v>23</v>
      </c>
      <c r="U7" s="16" t="s">
        <v>25</v>
      </c>
      <c r="V7" s="17" t="s">
        <v>24</v>
      </c>
      <c r="W7" s="18" t="s">
        <v>19</v>
      </c>
      <c r="X7" s="19" t="s">
        <v>20</v>
      </c>
      <c r="Y7" s="18" t="s">
        <v>21</v>
      </c>
      <c r="Z7" s="20" t="s">
        <v>22</v>
      </c>
      <c r="AA7" s="20" t="s">
        <v>23</v>
      </c>
      <c r="AB7" s="21" t="s">
        <v>25</v>
      </c>
      <c r="AC7" s="14" t="s">
        <v>24</v>
      </c>
      <c r="AD7" s="12" t="s">
        <v>19</v>
      </c>
      <c r="AE7" s="12" t="s">
        <v>20</v>
      </c>
      <c r="AF7" s="15" t="s">
        <v>21</v>
      </c>
      <c r="AG7" s="16" t="s">
        <v>22</v>
      </c>
      <c r="AH7" s="16" t="s">
        <v>23</v>
      </c>
      <c r="AI7" s="16" t="s">
        <v>25</v>
      </c>
      <c r="AJ7" s="17" t="s">
        <v>24</v>
      </c>
      <c r="AK7" s="18" t="s">
        <v>19</v>
      </c>
      <c r="AL7" s="19" t="s">
        <v>20</v>
      </c>
      <c r="AM7" s="18" t="s">
        <v>21</v>
      </c>
      <c r="AN7" s="20" t="s">
        <v>22</v>
      </c>
      <c r="AO7" s="20" t="s">
        <v>23</v>
      </c>
      <c r="AP7" s="21" t="s">
        <v>25</v>
      </c>
    </row>
    <row r="8" spans="2:56" ht="30" customHeight="1" x14ac:dyDescent="0.25">
      <c r="B8" s="425" t="s">
        <v>26</v>
      </c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5"/>
    </row>
    <row r="9" spans="2:56" ht="21.95" customHeight="1" x14ac:dyDescent="0.25">
      <c r="B9" s="22" t="s">
        <v>27</v>
      </c>
      <c r="C9" s="309" t="s">
        <v>28</v>
      </c>
      <c r="D9" s="175"/>
      <c r="E9" s="22">
        <v>1</v>
      </c>
      <c r="F9" s="23">
        <f>SUM(U9,AB9,AI9,AP9)</f>
        <v>3</v>
      </c>
      <c r="G9" s="24">
        <f t="shared" ref="G9:K12" si="0">SUM(O9,V9,AC9,AJ9)</f>
        <v>0</v>
      </c>
      <c r="H9" s="24">
        <f t="shared" si="0"/>
        <v>0</v>
      </c>
      <c r="I9" s="24">
        <f t="shared" si="0"/>
        <v>45</v>
      </c>
      <c r="J9" s="24">
        <f t="shared" si="0"/>
        <v>0</v>
      </c>
      <c r="K9" s="24">
        <f t="shared" si="0"/>
        <v>0</v>
      </c>
      <c r="L9" s="25">
        <f>SUM(T9,AA9,AH9,AO9,)</f>
        <v>30</v>
      </c>
      <c r="M9" s="26">
        <f>SUM(G9:J9)</f>
        <v>45</v>
      </c>
      <c r="N9" s="27">
        <f>SUM(G9:L9)</f>
        <v>75</v>
      </c>
      <c r="O9" s="319"/>
      <c r="P9" s="320"/>
      <c r="Q9" s="320">
        <v>45</v>
      </c>
      <c r="R9" s="320"/>
      <c r="S9" s="321"/>
      <c r="T9" s="321">
        <v>30</v>
      </c>
      <c r="U9" s="321">
        <v>3</v>
      </c>
      <c r="V9" s="28"/>
      <c r="W9" s="29"/>
      <c r="X9" s="29"/>
      <c r="Y9" s="29"/>
      <c r="Z9" s="30"/>
      <c r="AA9" s="30"/>
      <c r="AB9" s="31"/>
      <c r="AC9" s="328"/>
      <c r="AD9" s="320"/>
      <c r="AE9" s="320"/>
      <c r="AF9" s="320"/>
      <c r="AG9" s="321"/>
      <c r="AH9" s="321"/>
      <c r="AI9" s="321"/>
      <c r="AJ9" s="28"/>
      <c r="AK9" s="29"/>
      <c r="AL9" s="29"/>
      <c r="AM9" s="29"/>
      <c r="AN9" s="30"/>
      <c r="AO9" s="30"/>
      <c r="AP9" s="31"/>
    </row>
    <row r="10" spans="2:56" ht="21.95" customHeight="1" x14ac:dyDescent="0.25">
      <c r="B10" s="22" t="s">
        <v>29</v>
      </c>
      <c r="C10" s="310" t="s">
        <v>30</v>
      </c>
      <c r="D10" s="45"/>
      <c r="E10" s="32">
        <v>1</v>
      </c>
      <c r="F10" s="23">
        <f>SUM(U10,AB10,AI10,AP10)</f>
        <v>2</v>
      </c>
      <c r="G10" s="24">
        <f t="shared" si="0"/>
        <v>15</v>
      </c>
      <c r="H10" s="24">
        <f t="shared" si="0"/>
        <v>0</v>
      </c>
      <c r="I10" s="24">
        <f t="shared" si="0"/>
        <v>0</v>
      </c>
      <c r="J10" s="24">
        <f t="shared" si="0"/>
        <v>0</v>
      </c>
      <c r="K10" s="24">
        <f t="shared" si="0"/>
        <v>0</v>
      </c>
      <c r="L10" s="25">
        <f>SUM(T10,AA10,AH10,AO10,)</f>
        <v>35</v>
      </c>
      <c r="M10" s="26">
        <f>SUM(G10:J10)</f>
        <v>15</v>
      </c>
      <c r="N10" s="27">
        <f>SUM(G10:L10)</f>
        <v>50</v>
      </c>
      <c r="O10" s="322">
        <v>15</v>
      </c>
      <c r="P10" s="323"/>
      <c r="Q10" s="323"/>
      <c r="R10" s="323"/>
      <c r="S10" s="324"/>
      <c r="T10" s="324">
        <v>35</v>
      </c>
      <c r="U10" s="324">
        <v>2</v>
      </c>
      <c r="V10" s="33"/>
      <c r="W10" s="34"/>
      <c r="X10" s="34"/>
      <c r="Y10" s="34"/>
      <c r="Z10" s="35"/>
      <c r="AA10" s="35"/>
      <c r="AB10" s="36"/>
      <c r="AC10" s="329"/>
      <c r="AD10" s="323"/>
      <c r="AE10" s="323"/>
      <c r="AF10" s="323"/>
      <c r="AG10" s="324"/>
      <c r="AH10" s="324"/>
      <c r="AI10" s="324"/>
      <c r="AJ10" s="33"/>
      <c r="AK10" s="34"/>
      <c r="AL10" s="34"/>
      <c r="AM10" s="34"/>
      <c r="AN10" s="35"/>
      <c r="AO10" s="35"/>
      <c r="AP10" s="36"/>
    </row>
    <row r="11" spans="2:56" ht="21.95" customHeight="1" x14ac:dyDescent="0.25">
      <c r="B11" s="22" t="s">
        <v>31</v>
      </c>
      <c r="C11" s="311" t="s">
        <v>32</v>
      </c>
      <c r="D11" s="95"/>
      <c r="E11" s="32">
        <v>2</v>
      </c>
      <c r="F11" s="23">
        <f>SUM(U11,AB11,AI11,AP11)</f>
        <v>1</v>
      </c>
      <c r="G11" s="24">
        <f t="shared" si="0"/>
        <v>15</v>
      </c>
      <c r="H11" s="24">
        <f t="shared" si="0"/>
        <v>0</v>
      </c>
      <c r="I11" s="24">
        <f t="shared" si="0"/>
        <v>0</v>
      </c>
      <c r="J11" s="24">
        <f t="shared" si="0"/>
        <v>0</v>
      </c>
      <c r="K11" s="24">
        <f t="shared" si="0"/>
        <v>0</v>
      </c>
      <c r="L11" s="25">
        <f>SUM(T11,AA11,AH11,AO11,)</f>
        <v>10</v>
      </c>
      <c r="M11" s="26">
        <f>SUM(G11:J11)</f>
        <v>15</v>
      </c>
      <c r="N11" s="27">
        <f>SUM(G11:L11)</f>
        <v>25</v>
      </c>
      <c r="O11" s="322"/>
      <c r="P11" s="323"/>
      <c r="Q11" s="323"/>
      <c r="R11" s="323"/>
      <c r="S11" s="324"/>
      <c r="T11" s="324"/>
      <c r="U11" s="324"/>
      <c r="V11" s="33">
        <v>15</v>
      </c>
      <c r="W11" s="34"/>
      <c r="X11" s="34"/>
      <c r="Y11" s="34"/>
      <c r="Z11" s="35"/>
      <c r="AA11" s="35">
        <v>10</v>
      </c>
      <c r="AB11" s="36">
        <v>1</v>
      </c>
      <c r="AC11" s="329"/>
      <c r="AD11" s="323"/>
      <c r="AE11" s="323"/>
      <c r="AF11" s="323"/>
      <c r="AG11" s="324"/>
      <c r="AH11" s="324"/>
      <c r="AI11" s="324"/>
      <c r="AJ11" s="33"/>
      <c r="AK11" s="34"/>
      <c r="AL11" s="34"/>
      <c r="AM11" s="34"/>
      <c r="AN11" s="35"/>
      <c r="AO11" s="35"/>
      <c r="AP11" s="36"/>
    </row>
    <row r="12" spans="2:56" ht="21.95" customHeight="1" thickBot="1" x14ac:dyDescent="0.3">
      <c r="B12" s="22" t="s">
        <v>33</v>
      </c>
      <c r="C12" s="312" t="s">
        <v>34</v>
      </c>
      <c r="D12" s="175"/>
      <c r="E12" s="281">
        <v>1</v>
      </c>
      <c r="F12" s="23">
        <f>SUM(U12,AB12,AI12,AP12)</f>
        <v>2</v>
      </c>
      <c r="G12" s="24">
        <f t="shared" si="0"/>
        <v>0</v>
      </c>
      <c r="H12" s="24">
        <f t="shared" si="0"/>
        <v>30</v>
      </c>
      <c r="I12" s="24">
        <f t="shared" si="0"/>
        <v>0</v>
      </c>
      <c r="J12" s="24">
        <f t="shared" si="0"/>
        <v>0</v>
      </c>
      <c r="K12" s="24">
        <f t="shared" si="0"/>
        <v>0</v>
      </c>
      <c r="L12" s="25">
        <f>SUM(T12,AA12,AH12,AO12,)</f>
        <v>20</v>
      </c>
      <c r="M12" s="26">
        <f>SUM(G12:J12)</f>
        <v>30</v>
      </c>
      <c r="N12" s="27">
        <f>SUM(G12:L12)</f>
        <v>50</v>
      </c>
      <c r="O12" s="325"/>
      <c r="P12" s="326">
        <v>30</v>
      </c>
      <c r="Q12" s="326"/>
      <c r="R12" s="326"/>
      <c r="S12" s="327"/>
      <c r="T12" s="327">
        <v>20</v>
      </c>
      <c r="U12" s="327">
        <v>2</v>
      </c>
      <c r="V12" s="38"/>
      <c r="W12" s="39"/>
      <c r="X12" s="39"/>
      <c r="Y12" s="39"/>
      <c r="Z12" s="40"/>
      <c r="AA12" s="40"/>
      <c r="AB12" s="41"/>
      <c r="AC12" s="330"/>
      <c r="AD12" s="331"/>
      <c r="AE12" s="331"/>
      <c r="AF12" s="331"/>
      <c r="AG12" s="332"/>
      <c r="AH12" s="332"/>
      <c r="AI12" s="332"/>
      <c r="AJ12" s="38"/>
      <c r="AK12" s="39"/>
      <c r="AL12" s="39"/>
      <c r="AM12" s="39"/>
      <c r="AN12" s="40"/>
      <c r="AO12" s="40"/>
      <c r="AP12" s="41"/>
    </row>
    <row r="13" spans="2:56" ht="21.95" customHeight="1" thickBot="1" x14ac:dyDescent="0.3">
      <c r="B13" s="430" t="s">
        <v>35</v>
      </c>
      <c r="C13" s="430"/>
      <c r="D13" s="430"/>
      <c r="E13" s="430"/>
      <c r="F13" s="284">
        <f t="shared" ref="F13:N13" si="1">SUM(F9:F12)</f>
        <v>8</v>
      </c>
      <c r="G13" s="42">
        <f t="shared" si="1"/>
        <v>30</v>
      </c>
      <c r="H13" s="42">
        <f t="shared" si="1"/>
        <v>30</v>
      </c>
      <c r="I13" s="42">
        <f t="shared" si="1"/>
        <v>45</v>
      </c>
      <c r="J13" s="42">
        <f t="shared" si="1"/>
        <v>0</v>
      </c>
      <c r="K13" s="42">
        <f t="shared" si="1"/>
        <v>0</v>
      </c>
      <c r="L13" s="285">
        <f t="shared" si="1"/>
        <v>95</v>
      </c>
      <c r="M13" s="286">
        <f t="shared" si="1"/>
        <v>105</v>
      </c>
      <c r="N13" s="42">
        <f t="shared" si="1"/>
        <v>200</v>
      </c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1"/>
      <c r="AH13" s="431"/>
      <c r="AI13" s="431"/>
      <c r="AJ13" s="431"/>
      <c r="AK13" s="431"/>
      <c r="AL13" s="431"/>
      <c r="AM13" s="431"/>
      <c r="AN13" s="431"/>
      <c r="AO13" s="431"/>
      <c r="AP13" s="431"/>
    </row>
    <row r="14" spans="2:56" ht="32.25" customHeight="1" thickBot="1" x14ac:dyDescent="0.3">
      <c r="B14" s="428" t="s">
        <v>36</v>
      </c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28"/>
      <c r="AL14" s="428"/>
      <c r="AM14" s="428"/>
      <c r="AN14" s="428"/>
      <c r="AO14" s="428"/>
      <c r="AP14" s="428"/>
    </row>
    <row r="15" spans="2:56" ht="21.95" customHeight="1" thickBot="1" x14ac:dyDescent="0.3">
      <c r="B15" s="43"/>
      <c r="C15" s="429" t="s">
        <v>37</v>
      </c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29"/>
    </row>
    <row r="16" spans="2:56" ht="29.25" customHeight="1" x14ac:dyDescent="0.25">
      <c r="B16" s="32" t="s">
        <v>38</v>
      </c>
      <c r="C16" s="312" t="s">
        <v>39</v>
      </c>
      <c r="D16" s="175"/>
      <c r="E16" s="176">
        <v>1</v>
      </c>
      <c r="F16" s="23">
        <f t="shared" ref="F16:F28" si="2">SUM(U16,AB16,AI16,AP16)</f>
        <v>2</v>
      </c>
      <c r="G16" s="24">
        <f t="shared" ref="G16:G28" si="3">SUM(O16,V16,AC16,AJ16)</f>
        <v>30</v>
      </c>
      <c r="H16" s="24">
        <f>SUM(P16,W16,AD16,AK16)</f>
        <v>0</v>
      </c>
      <c r="I16" s="24">
        <f t="shared" ref="I16:I28" si="4">SUM(Q16,X16,AE16,AL16)</f>
        <v>0</v>
      </c>
      <c r="J16" s="24">
        <f t="shared" ref="J16:J28" si="5">SUM(R16,Y16,AF16,AM16)</f>
        <v>0</v>
      </c>
      <c r="K16" s="24">
        <f t="shared" ref="K16:K28" si="6">SUM(S16,Z16,AG16,AN16)</f>
        <v>0</v>
      </c>
      <c r="L16" s="25">
        <f>SUM(T16,AA16,AH16,AO16,)</f>
        <v>20</v>
      </c>
      <c r="M16" s="26">
        <f t="shared" ref="M16:M28" si="7">SUM(G16:J16)</f>
        <v>30</v>
      </c>
      <c r="N16" s="27">
        <f t="shared" ref="N16:N28" si="8">SUM(G16:L16)</f>
        <v>50</v>
      </c>
      <c r="O16" s="319">
        <v>30</v>
      </c>
      <c r="P16" s="320"/>
      <c r="Q16" s="320"/>
      <c r="R16" s="320"/>
      <c r="S16" s="321"/>
      <c r="T16" s="321">
        <v>20</v>
      </c>
      <c r="U16" s="321">
        <v>2</v>
      </c>
      <c r="V16" s="28"/>
      <c r="W16" s="29"/>
      <c r="X16" s="29"/>
      <c r="Y16" s="29"/>
      <c r="Z16" s="30"/>
      <c r="AA16" s="30"/>
      <c r="AB16" s="31"/>
      <c r="AC16" s="328"/>
      <c r="AD16" s="320"/>
      <c r="AE16" s="320"/>
      <c r="AF16" s="320"/>
      <c r="AG16" s="321"/>
      <c r="AH16" s="321"/>
      <c r="AI16" s="321"/>
      <c r="AJ16" s="28"/>
      <c r="AK16" s="29"/>
      <c r="AL16" s="29"/>
      <c r="AM16" s="29"/>
      <c r="AN16" s="30"/>
      <c r="AO16" s="30"/>
      <c r="AP16" s="31"/>
    </row>
    <row r="17" spans="1:198" ht="32.25" customHeight="1" x14ac:dyDescent="0.25">
      <c r="B17" s="32" t="s">
        <v>40</v>
      </c>
      <c r="C17" s="312" t="s">
        <v>41</v>
      </c>
      <c r="D17" s="175"/>
      <c r="E17" s="177">
        <v>1</v>
      </c>
      <c r="F17" s="23">
        <f t="shared" si="2"/>
        <v>2</v>
      </c>
      <c r="G17" s="24">
        <f t="shared" si="3"/>
        <v>0</v>
      </c>
      <c r="H17" s="24">
        <f>SUM(P17,W17,AD17,AK17)</f>
        <v>30</v>
      </c>
      <c r="I17" s="24">
        <f t="shared" si="4"/>
        <v>0</v>
      </c>
      <c r="J17" s="24">
        <f t="shared" si="5"/>
        <v>0</v>
      </c>
      <c r="K17" s="24">
        <f t="shared" si="6"/>
        <v>0</v>
      </c>
      <c r="L17" s="25">
        <f>SUM(T17,AA17,AH17,AO17,)</f>
        <v>20</v>
      </c>
      <c r="M17" s="26">
        <f t="shared" si="7"/>
        <v>30</v>
      </c>
      <c r="N17" s="27">
        <f t="shared" si="8"/>
        <v>50</v>
      </c>
      <c r="O17" s="322"/>
      <c r="P17" s="323">
        <v>30</v>
      </c>
      <c r="Q17" s="323"/>
      <c r="R17" s="323"/>
      <c r="S17" s="324"/>
      <c r="T17" s="324">
        <v>20</v>
      </c>
      <c r="U17" s="324">
        <v>2</v>
      </c>
      <c r="V17" s="33"/>
      <c r="W17" s="34"/>
      <c r="X17" s="34"/>
      <c r="Y17" s="34"/>
      <c r="Z17" s="35"/>
      <c r="AA17" s="35"/>
      <c r="AB17" s="36"/>
      <c r="AC17" s="329"/>
      <c r="AD17" s="323"/>
      <c r="AE17" s="323"/>
      <c r="AF17" s="323"/>
      <c r="AG17" s="324"/>
      <c r="AH17" s="324"/>
      <c r="AI17" s="324"/>
      <c r="AJ17" s="33"/>
      <c r="AK17" s="34"/>
      <c r="AL17" s="34"/>
      <c r="AM17" s="34"/>
      <c r="AN17" s="35"/>
      <c r="AO17" s="35"/>
      <c r="AP17" s="36"/>
    </row>
    <row r="18" spans="1:198" ht="30" customHeight="1" x14ac:dyDescent="0.25">
      <c r="B18" s="32" t="s">
        <v>42</v>
      </c>
      <c r="C18" s="309" t="s">
        <v>43</v>
      </c>
      <c r="D18" s="175"/>
      <c r="E18" s="177">
        <v>1</v>
      </c>
      <c r="F18" s="23">
        <f t="shared" si="2"/>
        <v>2</v>
      </c>
      <c r="G18" s="24">
        <f t="shared" si="3"/>
        <v>0</v>
      </c>
      <c r="H18" s="24">
        <f>SUM(P18,W18,AD18,AK18)</f>
        <v>30</v>
      </c>
      <c r="I18" s="24">
        <f t="shared" si="4"/>
        <v>0</v>
      </c>
      <c r="J18" s="24">
        <f t="shared" si="5"/>
        <v>0</v>
      </c>
      <c r="K18" s="24">
        <f t="shared" si="6"/>
        <v>0</v>
      </c>
      <c r="L18" s="25">
        <f>SUM(T18,AA18,AH18,AO18,)</f>
        <v>20</v>
      </c>
      <c r="M18" s="26">
        <f t="shared" si="7"/>
        <v>30</v>
      </c>
      <c r="N18" s="27">
        <f t="shared" si="8"/>
        <v>50</v>
      </c>
      <c r="O18" s="322"/>
      <c r="P18" s="323">
        <v>30</v>
      </c>
      <c r="Q18" s="323"/>
      <c r="R18" s="323"/>
      <c r="S18" s="324"/>
      <c r="T18" s="324">
        <v>20</v>
      </c>
      <c r="U18" s="333">
        <v>2</v>
      </c>
      <c r="V18" s="49"/>
      <c r="W18" s="34"/>
      <c r="X18" s="34"/>
      <c r="Y18" s="34"/>
      <c r="Z18" s="34"/>
      <c r="AA18" s="34"/>
      <c r="AB18" s="34"/>
      <c r="AC18" s="329"/>
      <c r="AD18" s="323"/>
      <c r="AE18" s="323"/>
      <c r="AF18" s="323"/>
      <c r="AG18" s="324"/>
      <c r="AH18" s="324"/>
      <c r="AI18" s="324"/>
      <c r="AJ18" s="33"/>
      <c r="AK18" s="34"/>
      <c r="AL18" s="34"/>
      <c r="AM18" s="34"/>
      <c r="AN18" s="35"/>
      <c r="AO18" s="35"/>
      <c r="AP18" s="36"/>
    </row>
    <row r="19" spans="1:198" ht="30" customHeight="1" x14ac:dyDescent="0.25">
      <c r="B19" s="32" t="s">
        <v>44</v>
      </c>
      <c r="C19" s="309" t="s">
        <v>45</v>
      </c>
      <c r="D19" s="175">
        <v>4</v>
      </c>
      <c r="E19" s="177"/>
      <c r="F19" s="23">
        <v>2</v>
      </c>
      <c r="G19" s="24">
        <f t="shared" si="3"/>
        <v>10</v>
      </c>
      <c r="H19" s="24">
        <f>SUM(P19,W19,AD19,AK19)</f>
        <v>30</v>
      </c>
      <c r="I19" s="24">
        <f t="shared" si="4"/>
        <v>0</v>
      </c>
      <c r="J19" s="24">
        <f t="shared" si="5"/>
        <v>0</v>
      </c>
      <c r="K19" s="24">
        <f t="shared" si="6"/>
        <v>0</v>
      </c>
      <c r="L19" s="25">
        <v>10</v>
      </c>
      <c r="M19" s="26">
        <v>40</v>
      </c>
      <c r="N19" s="282">
        <v>50</v>
      </c>
      <c r="O19" s="322"/>
      <c r="P19" s="323"/>
      <c r="Q19" s="323"/>
      <c r="R19" s="323"/>
      <c r="S19" s="324"/>
      <c r="T19" s="324"/>
      <c r="U19" s="333"/>
      <c r="V19" s="49"/>
      <c r="W19" s="34"/>
      <c r="X19" s="34"/>
      <c r="Y19" s="34"/>
      <c r="Z19" s="34"/>
      <c r="AA19" s="34"/>
      <c r="AB19" s="34"/>
      <c r="AC19" s="329"/>
      <c r="AD19" s="323"/>
      <c r="AE19" s="323"/>
      <c r="AF19" s="323"/>
      <c r="AG19" s="324"/>
      <c r="AH19" s="324"/>
      <c r="AI19" s="324"/>
      <c r="AJ19" s="33">
        <v>10</v>
      </c>
      <c r="AK19" s="34">
        <v>30</v>
      </c>
      <c r="AL19" s="34"/>
      <c r="AM19" s="34"/>
      <c r="AN19" s="35"/>
      <c r="AO19" s="160">
        <v>10</v>
      </c>
      <c r="AP19" s="159">
        <v>2</v>
      </c>
    </row>
    <row r="20" spans="1:198" ht="21.95" customHeight="1" x14ac:dyDescent="0.25">
      <c r="B20" s="32" t="s">
        <v>46</v>
      </c>
      <c r="C20" s="310" t="s">
        <v>47</v>
      </c>
      <c r="D20" s="45"/>
      <c r="E20" s="177">
        <v>2</v>
      </c>
      <c r="F20" s="23">
        <f t="shared" si="2"/>
        <v>1</v>
      </c>
      <c r="G20" s="24">
        <f t="shared" si="3"/>
        <v>0</v>
      </c>
      <c r="H20" s="24">
        <v>20</v>
      </c>
      <c r="I20" s="24">
        <f t="shared" si="4"/>
        <v>0</v>
      </c>
      <c r="J20" s="24">
        <f t="shared" si="5"/>
        <v>0</v>
      </c>
      <c r="K20" s="24">
        <f t="shared" si="6"/>
        <v>0</v>
      </c>
      <c r="L20" s="25">
        <v>5</v>
      </c>
      <c r="M20" s="26">
        <f t="shared" si="7"/>
        <v>20</v>
      </c>
      <c r="N20" s="283">
        <f t="shared" si="8"/>
        <v>25</v>
      </c>
      <c r="O20" s="322"/>
      <c r="P20" s="323"/>
      <c r="Q20" s="323"/>
      <c r="R20" s="323"/>
      <c r="S20" s="324"/>
      <c r="T20" s="324"/>
      <c r="U20" s="333"/>
      <c r="V20" s="49"/>
      <c r="W20" s="34">
        <v>20</v>
      </c>
      <c r="X20" s="34"/>
      <c r="Y20" s="34"/>
      <c r="Z20" s="34"/>
      <c r="AA20" s="34">
        <v>5</v>
      </c>
      <c r="AB20" s="34">
        <v>1</v>
      </c>
      <c r="AC20" s="329"/>
      <c r="AD20" s="323"/>
      <c r="AE20" s="323"/>
      <c r="AF20" s="323"/>
      <c r="AG20" s="324"/>
      <c r="AH20" s="324"/>
      <c r="AI20" s="324"/>
      <c r="AJ20" s="33"/>
      <c r="AK20" s="34"/>
      <c r="AL20" s="34"/>
      <c r="AM20" s="34"/>
      <c r="AN20" s="35"/>
      <c r="AO20" s="35"/>
      <c r="AP20" s="36"/>
    </row>
    <row r="21" spans="1:198" ht="27" customHeight="1" x14ac:dyDescent="0.25">
      <c r="B21" s="32" t="s">
        <v>48</v>
      </c>
      <c r="C21" s="313" t="s">
        <v>49</v>
      </c>
      <c r="D21" s="45"/>
      <c r="E21" s="46" t="s">
        <v>50</v>
      </c>
      <c r="F21" s="23">
        <f t="shared" si="2"/>
        <v>6</v>
      </c>
      <c r="G21" s="24">
        <f t="shared" si="3"/>
        <v>0</v>
      </c>
      <c r="H21" s="24">
        <f>SUM(P21,W21,AD21,AK21)</f>
        <v>90</v>
      </c>
      <c r="I21" s="24">
        <f t="shared" si="4"/>
        <v>0</v>
      </c>
      <c r="J21" s="24">
        <f t="shared" si="5"/>
        <v>0</v>
      </c>
      <c r="K21" s="24">
        <f t="shared" si="6"/>
        <v>0</v>
      </c>
      <c r="L21" s="25">
        <f>SUM(T21,AA21,AH21,AO21,)</f>
        <v>60</v>
      </c>
      <c r="M21" s="26">
        <f t="shared" si="7"/>
        <v>90</v>
      </c>
      <c r="N21" s="27">
        <f t="shared" si="8"/>
        <v>150</v>
      </c>
      <c r="O21" s="334"/>
      <c r="P21" s="335"/>
      <c r="Q21" s="335"/>
      <c r="R21" s="335"/>
      <c r="S21" s="336"/>
      <c r="T21" s="336"/>
      <c r="U21" s="337"/>
      <c r="V21" s="49"/>
      <c r="W21" s="34">
        <v>30</v>
      </c>
      <c r="X21" s="34"/>
      <c r="Y21" s="34"/>
      <c r="Z21" s="34"/>
      <c r="AA21" s="34">
        <v>20</v>
      </c>
      <c r="AB21" s="34">
        <v>2</v>
      </c>
      <c r="AC21" s="339"/>
      <c r="AD21" s="335">
        <v>30</v>
      </c>
      <c r="AE21" s="335"/>
      <c r="AF21" s="335"/>
      <c r="AG21" s="336"/>
      <c r="AH21" s="336">
        <v>20</v>
      </c>
      <c r="AI21" s="336">
        <v>2</v>
      </c>
      <c r="AJ21" s="33"/>
      <c r="AK21" s="34">
        <v>30</v>
      </c>
      <c r="AL21" s="34"/>
      <c r="AM21" s="34"/>
      <c r="AN21" s="35"/>
      <c r="AO21" s="35">
        <v>20</v>
      </c>
      <c r="AP21" s="36">
        <v>2</v>
      </c>
    </row>
    <row r="22" spans="1:198" ht="30" customHeight="1" x14ac:dyDescent="0.25">
      <c r="B22" s="32" t="s">
        <v>51</v>
      </c>
      <c r="C22" s="310" t="s">
        <v>52</v>
      </c>
      <c r="D22" s="45"/>
      <c r="E22" s="177">
        <v>2</v>
      </c>
      <c r="F22" s="23">
        <f t="shared" si="2"/>
        <v>1</v>
      </c>
      <c r="G22" s="24">
        <f t="shared" si="3"/>
        <v>0</v>
      </c>
      <c r="H22" s="24">
        <v>20</v>
      </c>
      <c r="I22" s="24">
        <f t="shared" si="4"/>
        <v>0</v>
      </c>
      <c r="J22" s="24">
        <f t="shared" si="5"/>
        <v>0</v>
      </c>
      <c r="K22" s="24">
        <f t="shared" si="6"/>
        <v>0</v>
      </c>
      <c r="L22" s="25">
        <v>5</v>
      </c>
      <c r="M22" s="26">
        <f t="shared" si="7"/>
        <v>20</v>
      </c>
      <c r="N22" s="27">
        <f t="shared" si="8"/>
        <v>25</v>
      </c>
      <c r="O22" s="322"/>
      <c r="P22" s="323"/>
      <c r="Q22" s="323"/>
      <c r="R22" s="323"/>
      <c r="S22" s="324"/>
      <c r="T22" s="324"/>
      <c r="U22" s="333"/>
      <c r="V22" s="49"/>
      <c r="W22" s="34">
        <v>20</v>
      </c>
      <c r="X22" s="34"/>
      <c r="Y22" s="34"/>
      <c r="Z22" s="34"/>
      <c r="AA22" s="34">
        <v>5</v>
      </c>
      <c r="AB22" s="34">
        <v>1</v>
      </c>
      <c r="AC22" s="329"/>
      <c r="AD22" s="323"/>
      <c r="AE22" s="323"/>
      <c r="AF22" s="323"/>
      <c r="AG22" s="324"/>
      <c r="AH22" s="324"/>
      <c r="AI22" s="324"/>
      <c r="AJ22" s="33"/>
      <c r="AK22" s="34"/>
      <c r="AL22" s="34"/>
      <c r="AM22" s="34"/>
      <c r="AN22" s="35"/>
      <c r="AO22" s="35"/>
      <c r="AP22" s="36"/>
    </row>
    <row r="23" spans="1:198" ht="29.25" customHeight="1" x14ac:dyDescent="0.25">
      <c r="B23" s="32" t="s">
        <v>53</v>
      </c>
      <c r="C23" s="314" t="s">
        <v>54</v>
      </c>
      <c r="D23" s="63"/>
      <c r="E23" s="32">
        <v>3.4</v>
      </c>
      <c r="F23" s="23">
        <f t="shared" si="2"/>
        <v>4</v>
      </c>
      <c r="G23" s="24">
        <f t="shared" si="3"/>
        <v>10</v>
      </c>
      <c r="H23" s="24">
        <f t="shared" ref="H23:H28" si="9">SUM(P23,W23,AD23,AK23)</f>
        <v>50</v>
      </c>
      <c r="I23" s="24">
        <f t="shared" si="4"/>
        <v>0</v>
      </c>
      <c r="J23" s="24">
        <f t="shared" si="5"/>
        <v>0</v>
      </c>
      <c r="K23" s="24">
        <f t="shared" si="6"/>
        <v>0</v>
      </c>
      <c r="L23" s="25">
        <f>SUM(T23,AA23,AH23,AO23,)</f>
        <v>40</v>
      </c>
      <c r="M23" s="26">
        <f t="shared" si="7"/>
        <v>60</v>
      </c>
      <c r="N23" s="27">
        <f t="shared" si="8"/>
        <v>100</v>
      </c>
      <c r="O23" s="322"/>
      <c r="P23" s="323"/>
      <c r="Q23" s="323"/>
      <c r="R23" s="323"/>
      <c r="S23" s="324"/>
      <c r="T23" s="324"/>
      <c r="U23" s="333"/>
      <c r="V23" s="49"/>
      <c r="W23" s="34"/>
      <c r="X23" s="34"/>
      <c r="Y23" s="34"/>
      <c r="Z23" s="34"/>
      <c r="AA23" s="34"/>
      <c r="AB23" s="34"/>
      <c r="AC23" s="329">
        <v>10</v>
      </c>
      <c r="AD23" s="323">
        <v>20</v>
      </c>
      <c r="AE23" s="323"/>
      <c r="AF23" s="323"/>
      <c r="AG23" s="324"/>
      <c r="AH23" s="324">
        <v>20</v>
      </c>
      <c r="AI23" s="324">
        <v>2</v>
      </c>
      <c r="AJ23" s="33"/>
      <c r="AK23" s="34">
        <v>30</v>
      </c>
      <c r="AL23" s="34"/>
      <c r="AM23" s="34"/>
      <c r="AN23" s="35"/>
      <c r="AO23" s="35">
        <v>20</v>
      </c>
      <c r="AP23" s="36">
        <v>2</v>
      </c>
    </row>
    <row r="24" spans="1:198" ht="21.95" customHeight="1" x14ac:dyDescent="0.25">
      <c r="B24" s="32" t="s">
        <v>55</v>
      </c>
      <c r="C24" s="313" t="s">
        <v>56</v>
      </c>
      <c r="D24" s="45"/>
      <c r="E24" s="177">
        <v>3</v>
      </c>
      <c r="F24" s="23">
        <f t="shared" si="2"/>
        <v>2</v>
      </c>
      <c r="G24" s="24">
        <f t="shared" si="3"/>
        <v>0</v>
      </c>
      <c r="H24" s="24">
        <f t="shared" si="9"/>
        <v>30</v>
      </c>
      <c r="I24" s="24">
        <f t="shared" si="4"/>
        <v>0</v>
      </c>
      <c r="J24" s="24">
        <f t="shared" si="5"/>
        <v>0</v>
      </c>
      <c r="K24" s="24">
        <f t="shared" si="6"/>
        <v>0</v>
      </c>
      <c r="L24" s="25">
        <f>SUM(T24,AA24,AH24,AO24,)</f>
        <v>20</v>
      </c>
      <c r="M24" s="26">
        <f t="shared" si="7"/>
        <v>30</v>
      </c>
      <c r="N24" s="27">
        <f t="shared" si="8"/>
        <v>50</v>
      </c>
      <c r="O24" s="322"/>
      <c r="P24" s="323"/>
      <c r="Q24" s="323"/>
      <c r="R24" s="323"/>
      <c r="S24" s="324"/>
      <c r="T24" s="324"/>
      <c r="U24" s="324"/>
      <c r="V24" s="33"/>
      <c r="W24" s="34"/>
      <c r="X24" s="34"/>
      <c r="Y24" s="34"/>
      <c r="Z24" s="35"/>
      <c r="AA24" s="35"/>
      <c r="AB24" s="36"/>
      <c r="AC24" s="329"/>
      <c r="AD24" s="323">
        <v>30</v>
      </c>
      <c r="AE24" s="323"/>
      <c r="AF24" s="323"/>
      <c r="AG24" s="324"/>
      <c r="AH24" s="324">
        <v>20</v>
      </c>
      <c r="AI24" s="324">
        <v>2</v>
      </c>
      <c r="AJ24" s="33"/>
      <c r="AK24" s="34"/>
      <c r="AL24" s="34"/>
      <c r="AM24" s="34"/>
      <c r="AN24" s="35"/>
      <c r="AO24" s="35"/>
      <c r="AP24" s="36"/>
    </row>
    <row r="25" spans="1:198" ht="30" customHeight="1" x14ac:dyDescent="0.25">
      <c r="B25" s="32" t="s">
        <v>57</v>
      </c>
      <c r="C25" s="315" t="s">
        <v>58</v>
      </c>
      <c r="D25" s="63"/>
      <c r="E25" s="32">
        <v>2</v>
      </c>
      <c r="F25" s="23">
        <f t="shared" si="2"/>
        <v>2</v>
      </c>
      <c r="G25" s="24">
        <f t="shared" si="3"/>
        <v>15</v>
      </c>
      <c r="H25" s="24">
        <f t="shared" si="9"/>
        <v>25</v>
      </c>
      <c r="I25" s="24">
        <f t="shared" si="4"/>
        <v>0</v>
      </c>
      <c r="J25" s="24">
        <f t="shared" si="5"/>
        <v>0</v>
      </c>
      <c r="K25" s="24">
        <f t="shared" si="6"/>
        <v>0</v>
      </c>
      <c r="L25" s="25">
        <f>SUM(T25,AA25,AH25,AO25,)</f>
        <v>10</v>
      </c>
      <c r="M25" s="26">
        <f t="shared" si="7"/>
        <v>40</v>
      </c>
      <c r="N25" s="27">
        <f t="shared" si="8"/>
        <v>50</v>
      </c>
      <c r="O25" s="329"/>
      <c r="P25" s="323"/>
      <c r="Q25" s="323"/>
      <c r="R25" s="323"/>
      <c r="S25" s="324"/>
      <c r="T25" s="324"/>
      <c r="U25" s="338"/>
      <c r="V25" s="33">
        <v>15</v>
      </c>
      <c r="W25" s="34">
        <v>25</v>
      </c>
      <c r="X25" s="34"/>
      <c r="Y25" s="34"/>
      <c r="Z25" s="35"/>
      <c r="AA25" s="35">
        <v>10</v>
      </c>
      <c r="AB25" s="36">
        <v>2</v>
      </c>
      <c r="AC25" s="329"/>
      <c r="AD25" s="323"/>
      <c r="AE25" s="323"/>
      <c r="AF25" s="323"/>
      <c r="AG25" s="324"/>
      <c r="AH25" s="324"/>
      <c r="AI25" s="338"/>
      <c r="AJ25" s="49"/>
      <c r="AK25" s="34"/>
      <c r="AL25" s="34"/>
      <c r="AM25" s="34"/>
      <c r="AN25" s="35"/>
      <c r="AO25" s="35"/>
      <c r="AP25" s="36"/>
    </row>
    <row r="26" spans="1:198" ht="30" customHeight="1" x14ac:dyDescent="0.25">
      <c r="B26" s="32" t="s">
        <v>59</v>
      </c>
      <c r="C26" s="315" t="s">
        <v>60</v>
      </c>
      <c r="D26" s="63">
        <v>1</v>
      </c>
      <c r="E26" s="32"/>
      <c r="F26" s="23">
        <f t="shared" si="2"/>
        <v>2</v>
      </c>
      <c r="G26" s="24">
        <f t="shared" si="3"/>
        <v>15</v>
      </c>
      <c r="H26" s="24">
        <f t="shared" si="9"/>
        <v>0</v>
      </c>
      <c r="I26" s="24">
        <f t="shared" si="4"/>
        <v>0</v>
      </c>
      <c r="J26" s="24">
        <f t="shared" si="5"/>
        <v>0</v>
      </c>
      <c r="K26" s="24">
        <f t="shared" si="6"/>
        <v>0</v>
      </c>
      <c r="L26" s="25">
        <v>35</v>
      </c>
      <c r="M26" s="26">
        <f t="shared" si="7"/>
        <v>15</v>
      </c>
      <c r="N26" s="27">
        <f t="shared" si="8"/>
        <v>50</v>
      </c>
      <c r="O26" s="329">
        <v>15</v>
      </c>
      <c r="P26" s="323"/>
      <c r="Q26" s="323"/>
      <c r="R26" s="323"/>
      <c r="S26" s="324"/>
      <c r="T26" s="324">
        <v>35</v>
      </c>
      <c r="U26" s="338">
        <v>2</v>
      </c>
      <c r="V26" s="33"/>
      <c r="W26" s="34"/>
      <c r="X26" s="34"/>
      <c r="Y26" s="34"/>
      <c r="Z26" s="35"/>
      <c r="AA26" s="35"/>
      <c r="AB26" s="36"/>
      <c r="AC26" s="329"/>
      <c r="AD26" s="323"/>
      <c r="AE26" s="323"/>
      <c r="AF26" s="323"/>
      <c r="AG26" s="324"/>
      <c r="AH26" s="324"/>
      <c r="AI26" s="338"/>
      <c r="AJ26" s="49"/>
      <c r="AK26" s="34"/>
      <c r="AL26" s="34"/>
      <c r="AM26" s="34"/>
      <c r="AN26" s="35"/>
      <c r="AO26" s="35"/>
      <c r="AP26" s="36"/>
    </row>
    <row r="27" spans="1:198" ht="21.95" customHeight="1" x14ac:dyDescent="0.25">
      <c r="B27" s="32" t="s">
        <v>61</v>
      </c>
      <c r="C27" s="315" t="s">
        <v>62</v>
      </c>
      <c r="D27" s="63"/>
      <c r="E27" s="32">
        <v>2</v>
      </c>
      <c r="F27" s="23">
        <f t="shared" si="2"/>
        <v>1</v>
      </c>
      <c r="G27" s="24">
        <f t="shared" si="3"/>
        <v>15</v>
      </c>
      <c r="H27" s="24">
        <f t="shared" si="9"/>
        <v>0</v>
      </c>
      <c r="I27" s="24">
        <f t="shared" si="4"/>
        <v>0</v>
      </c>
      <c r="J27" s="24">
        <f t="shared" si="5"/>
        <v>0</v>
      </c>
      <c r="K27" s="24">
        <f t="shared" si="6"/>
        <v>0</v>
      </c>
      <c r="L27" s="25">
        <f>SUM(T27,AA27,AH27,AO27,)</f>
        <v>10</v>
      </c>
      <c r="M27" s="26">
        <f t="shared" si="7"/>
        <v>15</v>
      </c>
      <c r="N27" s="27">
        <f t="shared" si="8"/>
        <v>25</v>
      </c>
      <c r="O27" s="329"/>
      <c r="P27" s="323"/>
      <c r="Q27" s="323"/>
      <c r="R27" s="323"/>
      <c r="S27" s="323"/>
      <c r="T27" s="323"/>
      <c r="U27" s="338"/>
      <c r="V27" s="33">
        <v>15</v>
      </c>
      <c r="W27" s="34"/>
      <c r="X27" s="34"/>
      <c r="Y27" s="34"/>
      <c r="Z27" s="34"/>
      <c r="AA27" s="34">
        <v>10</v>
      </c>
      <c r="AB27" s="36">
        <v>1</v>
      </c>
      <c r="AC27" s="329"/>
      <c r="AD27" s="323"/>
      <c r="AE27" s="323"/>
      <c r="AF27" s="323"/>
      <c r="AG27" s="323"/>
      <c r="AH27" s="323"/>
      <c r="AI27" s="338"/>
      <c r="AJ27" s="49"/>
      <c r="AK27" s="34"/>
      <c r="AL27" s="34"/>
      <c r="AM27" s="34"/>
      <c r="AN27" s="34"/>
      <c r="AO27" s="34"/>
      <c r="AP27" s="36"/>
    </row>
    <row r="28" spans="1:198" ht="21.95" customHeight="1" x14ac:dyDescent="0.25">
      <c r="B28" s="32" t="s">
        <v>63</v>
      </c>
      <c r="C28" s="315" t="s">
        <v>64</v>
      </c>
      <c r="D28" s="178"/>
      <c r="E28" s="32">
        <v>2</v>
      </c>
      <c r="F28" s="23">
        <f t="shared" si="2"/>
        <v>2</v>
      </c>
      <c r="G28" s="24">
        <f t="shared" si="3"/>
        <v>0</v>
      </c>
      <c r="H28" s="24">
        <f t="shared" si="9"/>
        <v>30</v>
      </c>
      <c r="I28" s="24">
        <f t="shared" si="4"/>
        <v>0</v>
      </c>
      <c r="J28" s="24">
        <f t="shared" si="5"/>
        <v>0</v>
      </c>
      <c r="K28" s="24">
        <f t="shared" si="6"/>
        <v>0</v>
      </c>
      <c r="L28" s="25">
        <f>SUM(T28,AA28,AH28,AO28,)</f>
        <v>20</v>
      </c>
      <c r="M28" s="26">
        <f t="shared" si="7"/>
        <v>30</v>
      </c>
      <c r="N28" s="27">
        <f t="shared" si="8"/>
        <v>50</v>
      </c>
      <c r="O28" s="329"/>
      <c r="P28" s="323"/>
      <c r="Q28" s="323"/>
      <c r="R28" s="323"/>
      <c r="S28" s="323"/>
      <c r="T28" s="323"/>
      <c r="U28" s="338"/>
      <c r="V28" s="33"/>
      <c r="W28" s="34">
        <v>30</v>
      </c>
      <c r="X28" s="34"/>
      <c r="Y28" s="34"/>
      <c r="Z28" s="34"/>
      <c r="AA28" s="34">
        <v>20</v>
      </c>
      <c r="AB28" s="36">
        <v>2</v>
      </c>
      <c r="AC28" s="329"/>
      <c r="AD28" s="323"/>
      <c r="AE28" s="323"/>
      <c r="AF28" s="323"/>
      <c r="AG28" s="323"/>
      <c r="AH28" s="323"/>
      <c r="AI28" s="338"/>
      <c r="AJ28" s="49"/>
      <c r="AK28" s="34"/>
      <c r="AL28" s="34"/>
      <c r="AM28" s="34"/>
      <c r="AN28" s="34"/>
      <c r="AO28" s="34"/>
      <c r="AP28" s="36"/>
    </row>
    <row r="29" spans="1:198" ht="21.95" customHeight="1" x14ac:dyDescent="0.25">
      <c r="B29" s="430" t="s">
        <v>35</v>
      </c>
      <c r="C29" s="430"/>
      <c r="D29" s="430"/>
      <c r="E29" s="430"/>
      <c r="F29" s="50">
        <f t="shared" ref="F29:N29" si="10">SUM(F16:F28)</f>
        <v>29</v>
      </c>
      <c r="G29" s="42">
        <f t="shared" si="10"/>
        <v>95</v>
      </c>
      <c r="H29" s="42">
        <f t="shared" si="10"/>
        <v>355</v>
      </c>
      <c r="I29" s="42">
        <f t="shared" si="10"/>
        <v>0</v>
      </c>
      <c r="J29" s="42">
        <f t="shared" si="10"/>
        <v>0</v>
      </c>
      <c r="K29" s="42">
        <f t="shared" si="10"/>
        <v>0</v>
      </c>
      <c r="L29" s="42">
        <f t="shared" si="10"/>
        <v>275</v>
      </c>
      <c r="M29" s="42">
        <f t="shared" si="10"/>
        <v>450</v>
      </c>
      <c r="N29" s="42">
        <f t="shared" si="10"/>
        <v>725</v>
      </c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31"/>
      <c r="AH29" s="431"/>
      <c r="AI29" s="431"/>
      <c r="AJ29" s="431"/>
      <c r="AK29" s="431"/>
      <c r="AL29" s="431"/>
      <c r="AM29" s="431"/>
      <c r="AN29" s="431"/>
      <c r="AO29" s="431"/>
      <c r="AP29" s="431"/>
    </row>
    <row r="30" spans="1:198" ht="21.95" customHeight="1" thickBot="1" x14ac:dyDescent="0.3">
      <c r="B30" s="432" t="s">
        <v>65</v>
      </c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2"/>
      <c r="AA30" s="432"/>
      <c r="AB30" s="432"/>
      <c r="AC30" s="432"/>
      <c r="AD30" s="432"/>
      <c r="AE30" s="432"/>
      <c r="AF30" s="432"/>
      <c r="AG30" s="432"/>
      <c r="AH30" s="432"/>
      <c r="AI30" s="432"/>
      <c r="AJ30" s="432"/>
      <c r="AK30" s="432"/>
      <c r="AL30" s="432"/>
      <c r="AM30" s="432"/>
      <c r="AN30" s="432"/>
      <c r="AO30" s="432"/>
      <c r="AP30" s="432"/>
    </row>
    <row r="31" spans="1:198" ht="21.95" customHeight="1" x14ac:dyDescent="0.25">
      <c r="B31" s="51" t="s">
        <v>66</v>
      </c>
      <c r="C31" s="316" t="s">
        <v>67</v>
      </c>
      <c r="D31" s="174">
        <v>2</v>
      </c>
      <c r="E31" s="51">
        <v>1</v>
      </c>
      <c r="F31" s="34">
        <f>SUM(U31,AB31,AI31,AP31)</f>
        <v>4</v>
      </c>
      <c r="G31" s="52">
        <f t="shared" ref="G31:G38" si="11">SUM(O31,V31,AC31,AJ31)</f>
        <v>20</v>
      </c>
      <c r="H31" s="53">
        <f t="shared" ref="H31:H38" si="12">SUM(P31,W31,AD31,AK31)</f>
        <v>50</v>
      </c>
      <c r="I31" s="53">
        <f t="shared" ref="I31:I38" si="13">SUM(Q31,X31,AE31,AL31)</f>
        <v>0</v>
      </c>
      <c r="J31" s="53">
        <f t="shared" ref="J31:J38" si="14">SUM(R31,Y31,AF31,AM31)</f>
        <v>0</v>
      </c>
      <c r="K31" s="53">
        <f t="shared" ref="K31:K38" si="15">SUM(S31,Z31,AG31,AN31)</f>
        <v>0</v>
      </c>
      <c r="L31" s="54">
        <f>SUM(T31,AA31,AH31,AO31,)</f>
        <v>30</v>
      </c>
      <c r="M31" s="55">
        <f t="shared" ref="M31:M38" si="16">SUM(G31:J31)</f>
        <v>70</v>
      </c>
      <c r="N31" s="55">
        <f t="shared" ref="N31:N38" si="17">SUM(G31:L31)</f>
        <v>100</v>
      </c>
      <c r="O31" s="340">
        <v>10</v>
      </c>
      <c r="P31" s="341">
        <v>25</v>
      </c>
      <c r="Q31" s="341"/>
      <c r="R31" s="341"/>
      <c r="S31" s="342"/>
      <c r="T31" s="342">
        <v>15</v>
      </c>
      <c r="U31" s="343">
        <v>2</v>
      </c>
      <c r="V31" s="288">
        <v>10</v>
      </c>
      <c r="W31" s="288">
        <v>25</v>
      </c>
      <c r="X31" s="288"/>
      <c r="Y31" s="288"/>
      <c r="Z31" s="288"/>
      <c r="AA31" s="288">
        <v>15</v>
      </c>
      <c r="AB31" s="289">
        <v>2</v>
      </c>
      <c r="AC31" s="349"/>
      <c r="AD31" s="341"/>
      <c r="AE31" s="341"/>
      <c r="AF31" s="350"/>
      <c r="AG31" s="351"/>
      <c r="AH31" s="351"/>
      <c r="AI31" s="352"/>
      <c r="AJ31" s="59"/>
      <c r="AK31" s="297"/>
      <c r="AL31" s="56"/>
      <c r="AM31" s="56"/>
      <c r="AN31" s="57"/>
      <c r="AO31" s="57"/>
      <c r="AP31" s="58"/>
    </row>
    <row r="32" spans="1:198" s="60" customFormat="1" ht="21.95" customHeight="1" x14ac:dyDescent="0.25">
      <c r="A32" s="1"/>
      <c r="B32" s="32" t="s">
        <v>68</v>
      </c>
      <c r="C32" s="317" t="s">
        <v>69</v>
      </c>
      <c r="D32" s="63">
        <v>2</v>
      </c>
      <c r="E32" s="22">
        <v>1</v>
      </c>
      <c r="F32" s="34">
        <f>SUM(U32,AB32,AI32,AP32)</f>
        <v>4</v>
      </c>
      <c r="G32" s="62">
        <f t="shared" si="11"/>
        <v>30</v>
      </c>
      <c r="H32" s="24">
        <f t="shared" si="12"/>
        <v>30</v>
      </c>
      <c r="I32" s="24">
        <f t="shared" si="13"/>
        <v>0</v>
      </c>
      <c r="J32" s="24">
        <f t="shared" si="14"/>
        <v>0</v>
      </c>
      <c r="K32" s="24">
        <f t="shared" si="15"/>
        <v>0</v>
      </c>
      <c r="L32" s="25">
        <f>SUM(T32,AA32,AH32,AO32,)</f>
        <v>40</v>
      </c>
      <c r="M32" s="26">
        <f t="shared" si="16"/>
        <v>60</v>
      </c>
      <c r="N32" s="26">
        <f t="shared" si="17"/>
        <v>100</v>
      </c>
      <c r="O32" s="335">
        <v>15</v>
      </c>
      <c r="P32" s="335">
        <v>15</v>
      </c>
      <c r="Q32" s="335"/>
      <c r="R32" s="335"/>
      <c r="S32" s="335"/>
      <c r="T32" s="335">
        <v>20</v>
      </c>
      <c r="U32" s="337">
        <v>2</v>
      </c>
      <c r="V32" s="49">
        <v>15</v>
      </c>
      <c r="W32" s="34">
        <v>15</v>
      </c>
      <c r="X32" s="34"/>
      <c r="Y32" s="34"/>
      <c r="Z32" s="34"/>
      <c r="AA32" s="34">
        <v>20</v>
      </c>
      <c r="AB32" s="287">
        <v>2</v>
      </c>
      <c r="AC32" s="334"/>
      <c r="AD32" s="335"/>
      <c r="AE32" s="336"/>
      <c r="AF32" s="353"/>
      <c r="AG32" s="353"/>
      <c r="AH32" s="353"/>
      <c r="AI32" s="354"/>
      <c r="AJ32" s="298"/>
      <c r="AK32" s="301"/>
      <c r="AL32" s="298"/>
      <c r="AM32" s="305"/>
      <c r="AN32" s="305"/>
      <c r="AO32" s="305"/>
      <c r="AP32" s="26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</row>
    <row r="33" spans="1:198" s="60" customFormat="1" ht="21.95" customHeight="1" x14ac:dyDescent="0.25">
      <c r="A33" s="1"/>
      <c r="B33" s="32" t="s">
        <v>70</v>
      </c>
      <c r="C33" s="317" t="s">
        <v>71</v>
      </c>
      <c r="D33" s="63">
        <v>2</v>
      </c>
      <c r="E33" s="32">
        <v>1</v>
      </c>
      <c r="F33" s="34">
        <f>SUM(U33,AB33,AI33,AP33)</f>
        <v>4</v>
      </c>
      <c r="G33" s="62">
        <f t="shared" si="11"/>
        <v>30</v>
      </c>
      <c r="H33" s="24">
        <f t="shared" si="12"/>
        <v>30</v>
      </c>
      <c r="I33" s="24">
        <f t="shared" si="13"/>
        <v>0</v>
      </c>
      <c r="J33" s="24">
        <f t="shared" si="14"/>
        <v>0</v>
      </c>
      <c r="K33" s="24">
        <f t="shared" si="15"/>
        <v>0</v>
      </c>
      <c r="L33" s="25">
        <f>SUM(T33,AA33,AH33,AO33,)</f>
        <v>40</v>
      </c>
      <c r="M33" s="26">
        <f t="shared" si="16"/>
        <v>60</v>
      </c>
      <c r="N33" s="26">
        <f t="shared" si="17"/>
        <v>100</v>
      </c>
      <c r="O33" s="335">
        <v>15</v>
      </c>
      <c r="P33" s="335">
        <v>15</v>
      </c>
      <c r="Q33" s="335"/>
      <c r="R33" s="335"/>
      <c r="S33" s="335"/>
      <c r="T33" s="335">
        <v>20</v>
      </c>
      <c r="U33" s="337">
        <v>2</v>
      </c>
      <c r="V33" s="49">
        <v>15</v>
      </c>
      <c r="W33" s="34">
        <v>15</v>
      </c>
      <c r="X33" s="34"/>
      <c r="Y33" s="34"/>
      <c r="Z33" s="34"/>
      <c r="AA33" s="34">
        <v>20</v>
      </c>
      <c r="AB33" s="287">
        <v>2</v>
      </c>
      <c r="AC33" s="334"/>
      <c r="AD33" s="335"/>
      <c r="AE33" s="336"/>
      <c r="AF33" s="353"/>
      <c r="AG33" s="353"/>
      <c r="AH33" s="353"/>
      <c r="AI33" s="354"/>
      <c r="AJ33" s="299"/>
      <c r="AK33" s="299"/>
      <c r="AL33" s="299"/>
      <c r="AM33" s="306"/>
      <c r="AN33" s="306"/>
      <c r="AO33" s="306"/>
      <c r="AP33" s="26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</row>
    <row r="34" spans="1:198" ht="21.95" customHeight="1" x14ac:dyDescent="0.25">
      <c r="B34" s="32" t="s">
        <v>72</v>
      </c>
      <c r="C34" s="312" t="s">
        <v>73</v>
      </c>
      <c r="D34" s="175">
        <v>2</v>
      </c>
      <c r="E34" s="22">
        <v>1</v>
      </c>
      <c r="F34" s="34">
        <f>SUM(U34,AB34,AI34,AP34)</f>
        <v>4</v>
      </c>
      <c r="G34" s="62">
        <f t="shared" si="11"/>
        <v>20</v>
      </c>
      <c r="H34" s="24">
        <f t="shared" si="12"/>
        <v>60</v>
      </c>
      <c r="I34" s="24">
        <f t="shared" si="13"/>
        <v>0</v>
      </c>
      <c r="J34" s="24">
        <f t="shared" si="14"/>
        <v>0</v>
      </c>
      <c r="K34" s="24">
        <f t="shared" si="15"/>
        <v>0</v>
      </c>
      <c r="L34" s="25">
        <f>SUM(T34,AA34,AH34,AO34,)</f>
        <v>20</v>
      </c>
      <c r="M34" s="27">
        <f t="shared" si="16"/>
        <v>80</v>
      </c>
      <c r="N34" s="27">
        <f t="shared" si="17"/>
        <v>100</v>
      </c>
      <c r="O34" s="319">
        <v>10</v>
      </c>
      <c r="P34" s="320">
        <v>30</v>
      </c>
      <c r="Q34" s="320"/>
      <c r="R34" s="320"/>
      <c r="S34" s="321"/>
      <c r="T34" s="321">
        <v>10</v>
      </c>
      <c r="U34" s="344">
        <v>2</v>
      </c>
      <c r="V34" s="49">
        <v>10</v>
      </c>
      <c r="W34" s="34">
        <v>30</v>
      </c>
      <c r="X34" s="34"/>
      <c r="Y34" s="34"/>
      <c r="Z34" s="34"/>
      <c r="AA34" s="34">
        <v>10</v>
      </c>
      <c r="AB34" s="287">
        <v>2</v>
      </c>
      <c r="AC34" s="334"/>
      <c r="AD34" s="335"/>
      <c r="AE34" s="336"/>
      <c r="AF34" s="353"/>
      <c r="AG34" s="353"/>
      <c r="AH34" s="353"/>
      <c r="AI34" s="354"/>
      <c r="AJ34" s="299"/>
      <c r="AK34" s="299"/>
      <c r="AL34" s="299"/>
      <c r="AM34" s="306"/>
      <c r="AN34" s="306"/>
      <c r="AO34" s="306"/>
      <c r="AP34" s="26"/>
    </row>
    <row r="35" spans="1:198" ht="21.95" customHeight="1" x14ac:dyDescent="0.25">
      <c r="B35" s="32" t="s">
        <v>74</v>
      </c>
      <c r="C35" s="313" t="s">
        <v>75</v>
      </c>
      <c r="D35" s="45">
        <v>2</v>
      </c>
      <c r="E35" s="32">
        <v>1</v>
      </c>
      <c r="F35" s="34">
        <f>SUM(U35,AB35,AI35,AP35)</f>
        <v>4</v>
      </c>
      <c r="G35" s="62">
        <f t="shared" si="11"/>
        <v>20</v>
      </c>
      <c r="H35" s="24">
        <f t="shared" si="12"/>
        <v>60</v>
      </c>
      <c r="I35" s="24">
        <f t="shared" si="13"/>
        <v>0</v>
      </c>
      <c r="J35" s="24">
        <f t="shared" si="14"/>
        <v>0</v>
      </c>
      <c r="K35" s="24">
        <f t="shared" si="15"/>
        <v>0</v>
      </c>
      <c r="L35" s="25">
        <f>SUM(T35,AA35,AH35,AO35,)</f>
        <v>20</v>
      </c>
      <c r="M35" s="27">
        <f t="shared" si="16"/>
        <v>80</v>
      </c>
      <c r="N35" s="27">
        <f t="shared" si="17"/>
        <v>100</v>
      </c>
      <c r="O35" s="322">
        <v>10</v>
      </c>
      <c r="P35" s="323">
        <v>30</v>
      </c>
      <c r="Q35" s="323"/>
      <c r="R35" s="323"/>
      <c r="S35" s="324"/>
      <c r="T35" s="324">
        <v>10</v>
      </c>
      <c r="U35" s="324">
        <v>2</v>
      </c>
      <c r="V35" s="33">
        <v>10</v>
      </c>
      <c r="W35" s="34">
        <v>30</v>
      </c>
      <c r="X35" s="34"/>
      <c r="Y35" s="34"/>
      <c r="Z35" s="35"/>
      <c r="AA35" s="35">
        <v>10</v>
      </c>
      <c r="AB35" s="36">
        <v>2</v>
      </c>
      <c r="AC35" s="329"/>
      <c r="AD35" s="323"/>
      <c r="AE35" s="324"/>
      <c r="AF35" s="355"/>
      <c r="AG35" s="355"/>
      <c r="AH35" s="355"/>
      <c r="AI35" s="356"/>
      <c r="AJ35" s="300"/>
      <c r="AK35" s="302"/>
      <c r="AL35" s="302"/>
      <c r="AM35" s="307"/>
      <c r="AN35" s="307"/>
      <c r="AO35" s="307"/>
      <c r="AP35" s="308"/>
    </row>
    <row r="36" spans="1:198" ht="21.95" customHeight="1" x14ac:dyDescent="0.25">
      <c r="B36" s="32" t="s">
        <v>76</v>
      </c>
      <c r="C36" s="311" t="s">
        <v>77</v>
      </c>
      <c r="D36" s="63">
        <v>1</v>
      </c>
      <c r="E36" s="32"/>
      <c r="F36" s="34">
        <v>3</v>
      </c>
      <c r="G36" s="62">
        <f t="shared" si="11"/>
        <v>10</v>
      </c>
      <c r="H36" s="24">
        <f t="shared" si="12"/>
        <v>25</v>
      </c>
      <c r="I36" s="24">
        <f t="shared" si="13"/>
        <v>0</v>
      </c>
      <c r="J36" s="24">
        <f t="shared" si="14"/>
        <v>0</v>
      </c>
      <c r="K36" s="24">
        <f t="shared" si="15"/>
        <v>0</v>
      </c>
      <c r="L36" s="25">
        <v>40</v>
      </c>
      <c r="M36" s="27">
        <f t="shared" si="16"/>
        <v>35</v>
      </c>
      <c r="N36" s="27">
        <f t="shared" si="17"/>
        <v>75</v>
      </c>
      <c r="O36" s="334">
        <v>10</v>
      </c>
      <c r="P36" s="335">
        <v>25</v>
      </c>
      <c r="Q36" s="335"/>
      <c r="R36" s="335"/>
      <c r="S36" s="336"/>
      <c r="T36" s="336">
        <v>40</v>
      </c>
      <c r="U36" s="336">
        <v>3</v>
      </c>
      <c r="V36" s="33"/>
      <c r="W36" s="34"/>
      <c r="X36" s="34"/>
      <c r="Y36" s="34"/>
      <c r="Z36" s="35"/>
      <c r="AA36" s="35"/>
      <c r="AB36" s="36"/>
      <c r="AC36" s="339"/>
      <c r="AD36" s="335"/>
      <c r="AE36" s="336"/>
      <c r="AF36" s="353"/>
      <c r="AG36" s="353"/>
      <c r="AH36" s="353"/>
      <c r="AI36" s="357"/>
      <c r="AJ36" s="33"/>
      <c r="AK36" s="303"/>
      <c r="AL36" s="302"/>
      <c r="AM36" s="307"/>
      <c r="AN36" s="307"/>
      <c r="AO36" s="307"/>
      <c r="AP36" s="308"/>
    </row>
    <row r="37" spans="1:198" ht="21.95" customHeight="1" x14ac:dyDescent="0.25">
      <c r="B37" s="32" t="s">
        <v>78</v>
      </c>
      <c r="C37" s="311" t="s">
        <v>79</v>
      </c>
      <c r="D37" s="95"/>
      <c r="E37" s="32">
        <v>1</v>
      </c>
      <c r="F37" s="34">
        <f>SUM(U37,AB37,AI37,AP37)</f>
        <v>2</v>
      </c>
      <c r="G37" s="62">
        <f t="shared" si="11"/>
        <v>0</v>
      </c>
      <c r="H37" s="24">
        <f t="shared" si="12"/>
        <v>30</v>
      </c>
      <c r="I37" s="24">
        <f t="shared" si="13"/>
        <v>0</v>
      </c>
      <c r="J37" s="24">
        <f t="shared" si="14"/>
        <v>0</v>
      </c>
      <c r="K37" s="24">
        <f t="shared" si="15"/>
        <v>0</v>
      </c>
      <c r="L37" s="25">
        <f>SUM(T37,AA37,AH37,AO37,)</f>
        <v>20</v>
      </c>
      <c r="M37" s="27">
        <f t="shared" si="16"/>
        <v>30</v>
      </c>
      <c r="N37" s="27">
        <f t="shared" si="17"/>
        <v>50</v>
      </c>
      <c r="O37" s="322"/>
      <c r="P37" s="323">
        <v>30</v>
      </c>
      <c r="Q37" s="323"/>
      <c r="R37" s="323"/>
      <c r="S37" s="324"/>
      <c r="T37" s="324">
        <v>20</v>
      </c>
      <c r="U37" s="324">
        <v>2</v>
      </c>
      <c r="V37" s="33"/>
      <c r="W37" s="34"/>
      <c r="X37" s="34"/>
      <c r="Y37" s="34"/>
      <c r="Z37" s="35"/>
      <c r="AA37" s="35"/>
      <c r="AB37" s="36"/>
      <c r="AC37" s="329"/>
      <c r="AD37" s="323"/>
      <c r="AE37" s="323"/>
      <c r="AF37" s="320"/>
      <c r="AG37" s="321"/>
      <c r="AH37" s="321"/>
      <c r="AI37" s="324"/>
      <c r="AJ37" s="33"/>
      <c r="AK37" s="34"/>
      <c r="AL37" s="303"/>
      <c r="AM37" s="307"/>
      <c r="AN37" s="304"/>
      <c r="AO37" s="35"/>
      <c r="AP37" s="36"/>
    </row>
    <row r="38" spans="1:198" ht="21.95" customHeight="1" thickBot="1" x14ac:dyDescent="0.3">
      <c r="B38" s="64" t="s">
        <v>80</v>
      </c>
      <c r="C38" s="318" t="s">
        <v>81</v>
      </c>
      <c r="D38" s="88"/>
      <c r="E38" s="89">
        <v>2.2999999999999998</v>
      </c>
      <c r="F38" s="34">
        <f>SUM(U38,AB38,AI38,AP38)</f>
        <v>8</v>
      </c>
      <c r="G38" s="66">
        <f t="shared" si="11"/>
        <v>0</v>
      </c>
      <c r="H38" s="67">
        <f t="shared" si="12"/>
        <v>0</v>
      </c>
      <c r="I38" s="67">
        <f t="shared" si="13"/>
        <v>0</v>
      </c>
      <c r="J38" s="67">
        <f t="shared" si="14"/>
        <v>0</v>
      </c>
      <c r="K38" s="67">
        <f t="shared" si="15"/>
        <v>200</v>
      </c>
      <c r="L38" s="68">
        <f>SUM(T38,AA38,AH38,AO38,)</f>
        <v>0</v>
      </c>
      <c r="M38" s="69">
        <f t="shared" si="16"/>
        <v>0</v>
      </c>
      <c r="N38" s="69">
        <f t="shared" si="17"/>
        <v>200</v>
      </c>
      <c r="O38" s="345"/>
      <c r="P38" s="346"/>
      <c r="Q38" s="346"/>
      <c r="R38" s="346"/>
      <c r="S38" s="347"/>
      <c r="T38" s="347"/>
      <c r="U38" s="348"/>
      <c r="V38" s="70"/>
      <c r="W38" s="71"/>
      <c r="X38" s="71"/>
      <c r="Y38" s="71"/>
      <c r="Z38" s="72">
        <v>75</v>
      </c>
      <c r="AA38" s="72"/>
      <c r="AB38" s="73">
        <v>3</v>
      </c>
      <c r="AC38" s="345"/>
      <c r="AD38" s="346"/>
      <c r="AE38" s="346"/>
      <c r="AF38" s="346"/>
      <c r="AG38" s="358">
        <v>125</v>
      </c>
      <c r="AH38" s="347"/>
      <c r="AI38" s="359">
        <v>5</v>
      </c>
      <c r="AJ38" s="74"/>
      <c r="AK38" s="71"/>
      <c r="AL38" s="71"/>
      <c r="AM38" s="71"/>
      <c r="AN38" s="72"/>
      <c r="AO38" s="72"/>
      <c r="AP38" s="73"/>
    </row>
    <row r="39" spans="1:198" ht="21.95" customHeight="1" thickBot="1" x14ac:dyDescent="0.3">
      <c r="B39" s="433" t="s">
        <v>35</v>
      </c>
      <c r="C39" s="433"/>
      <c r="D39" s="433"/>
      <c r="E39" s="433"/>
      <c r="F39" s="34">
        <f t="shared" ref="F39:N39" si="18">SUM(F31:F38)</f>
        <v>33</v>
      </c>
      <c r="G39" s="75">
        <f t="shared" si="18"/>
        <v>130</v>
      </c>
      <c r="H39" s="76">
        <f t="shared" si="18"/>
        <v>285</v>
      </c>
      <c r="I39" s="76">
        <f t="shared" si="18"/>
        <v>0</v>
      </c>
      <c r="J39" s="76">
        <f t="shared" si="18"/>
        <v>0</v>
      </c>
      <c r="K39" s="76">
        <f t="shared" si="18"/>
        <v>200</v>
      </c>
      <c r="L39" s="76">
        <f t="shared" si="18"/>
        <v>210</v>
      </c>
      <c r="M39" s="76">
        <f t="shared" si="18"/>
        <v>415</v>
      </c>
      <c r="N39" s="76">
        <f t="shared" si="18"/>
        <v>825</v>
      </c>
      <c r="O39" s="360"/>
      <c r="P39" s="361"/>
      <c r="Q39" s="361"/>
      <c r="R39" s="361"/>
      <c r="S39" s="362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3"/>
    </row>
    <row r="40" spans="1:198" ht="21.95" customHeight="1" thickBot="1" x14ac:dyDescent="0.3">
      <c r="B40" s="77" t="s">
        <v>82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9"/>
    </row>
    <row r="41" spans="1:198" s="158" customFormat="1" ht="21.75" customHeight="1" x14ac:dyDescent="0.25">
      <c r="A41" s="1"/>
      <c r="B41" s="51" t="s">
        <v>83</v>
      </c>
      <c r="C41" s="275" t="s">
        <v>84</v>
      </c>
      <c r="D41" s="166">
        <v>2</v>
      </c>
      <c r="E41" s="276"/>
      <c r="F41" s="295">
        <f t="shared" ref="F41:F50" si="19">SUM(U41,AB41,AI41,AP41)</f>
        <v>3</v>
      </c>
      <c r="G41" s="182">
        <f t="shared" ref="G41:G50" si="20">SUM(O41,V41,AC41,AJ41)</f>
        <v>20</v>
      </c>
      <c r="H41" s="24">
        <f t="shared" ref="H41:H50" si="21">SUM(P41,W41,AD41,AK41)</f>
        <v>30</v>
      </c>
      <c r="I41" s="24">
        <f t="shared" ref="I41:I50" si="22">SUM(Q41,X41,AE41,AL41)</f>
        <v>0</v>
      </c>
      <c r="J41" s="24">
        <f t="shared" ref="J41:J50" si="23">SUM(R41,Y41,AF41,AM41)</f>
        <v>0</v>
      </c>
      <c r="K41" s="24">
        <f t="shared" ref="K41:K50" si="24">SUM(S41,Z41,AG41,AN41)</f>
        <v>0</v>
      </c>
      <c r="L41" s="25">
        <f t="shared" ref="L41:L50" si="25">SUM(T41,AA41,AH41,AO41,)</f>
        <v>25</v>
      </c>
      <c r="M41" s="295">
        <f t="shared" ref="M41:M50" si="26">SUM(G41:J41)</f>
        <v>50</v>
      </c>
      <c r="N41" s="292">
        <f t="shared" ref="N41:N50" si="27">SUM(G41:L41)</f>
        <v>75</v>
      </c>
      <c r="O41" s="364"/>
      <c r="P41" s="365"/>
      <c r="Q41" s="365"/>
      <c r="R41" s="365"/>
      <c r="S41" s="366"/>
      <c r="T41" s="366"/>
      <c r="U41" s="367"/>
      <c r="V41" s="49">
        <v>20</v>
      </c>
      <c r="W41" s="34">
        <v>30</v>
      </c>
      <c r="X41" s="34"/>
      <c r="Y41" s="34"/>
      <c r="Z41" s="34"/>
      <c r="AA41" s="34">
        <v>25</v>
      </c>
      <c r="AB41" s="34">
        <v>3</v>
      </c>
      <c r="AC41" s="373"/>
      <c r="AD41" s="365"/>
      <c r="AE41" s="365"/>
      <c r="AF41" s="365"/>
      <c r="AG41" s="366"/>
      <c r="AH41" s="366"/>
      <c r="AI41" s="367"/>
      <c r="AJ41" s="49"/>
      <c r="AK41" s="34"/>
      <c r="AL41" s="34"/>
      <c r="AM41" s="34"/>
      <c r="AN41" s="34"/>
      <c r="AO41" s="34"/>
      <c r="AP41" s="290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</row>
    <row r="42" spans="1:198" s="161" customFormat="1" ht="21.95" customHeight="1" x14ac:dyDescent="0.25">
      <c r="A42" s="1"/>
      <c r="B42" s="22" t="s">
        <v>85</v>
      </c>
      <c r="C42" s="277" t="s">
        <v>86</v>
      </c>
      <c r="D42" s="167">
        <v>4</v>
      </c>
      <c r="E42" s="80">
        <v>3</v>
      </c>
      <c r="F42" s="282">
        <f t="shared" si="19"/>
        <v>6</v>
      </c>
      <c r="G42" s="182">
        <f t="shared" si="20"/>
        <v>35</v>
      </c>
      <c r="H42" s="24">
        <f t="shared" si="21"/>
        <v>80</v>
      </c>
      <c r="I42" s="24">
        <f t="shared" si="22"/>
        <v>0</v>
      </c>
      <c r="J42" s="24">
        <f t="shared" si="23"/>
        <v>0</v>
      </c>
      <c r="K42" s="24">
        <f t="shared" si="24"/>
        <v>0</v>
      </c>
      <c r="L42" s="25">
        <f t="shared" si="25"/>
        <v>35</v>
      </c>
      <c r="M42" s="282">
        <f t="shared" si="26"/>
        <v>115</v>
      </c>
      <c r="N42" s="372">
        <v>150</v>
      </c>
      <c r="O42" s="334"/>
      <c r="P42" s="335"/>
      <c r="Q42" s="335"/>
      <c r="R42" s="335"/>
      <c r="S42" s="336"/>
      <c r="T42" s="336"/>
      <c r="U42" s="337"/>
      <c r="V42" s="49"/>
      <c r="W42" s="34"/>
      <c r="X42" s="34"/>
      <c r="Y42" s="34"/>
      <c r="Z42" s="34"/>
      <c r="AA42" s="34"/>
      <c r="AB42" s="34"/>
      <c r="AC42" s="339">
        <v>20</v>
      </c>
      <c r="AD42" s="335">
        <v>40</v>
      </c>
      <c r="AE42" s="335"/>
      <c r="AF42" s="335"/>
      <c r="AG42" s="336"/>
      <c r="AH42" s="335">
        <v>15</v>
      </c>
      <c r="AI42" s="374">
        <v>3</v>
      </c>
      <c r="AJ42" s="49">
        <v>15</v>
      </c>
      <c r="AK42" s="34">
        <v>40</v>
      </c>
      <c r="AL42" s="34"/>
      <c r="AM42" s="34"/>
      <c r="AN42" s="34"/>
      <c r="AO42" s="34">
        <v>20</v>
      </c>
      <c r="AP42" s="287">
        <v>3</v>
      </c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</row>
    <row r="43" spans="1:198" ht="29.45" customHeight="1" x14ac:dyDescent="0.25">
      <c r="B43" s="22" t="s">
        <v>87</v>
      </c>
      <c r="C43" s="81" t="s">
        <v>88</v>
      </c>
      <c r="D43" s="82">
        <v>3</v>
      </c>
      <c r="E43" s="80"/>
      <c r="F43" s="282">
        <f t="shared" si="19"/>
        <v>2</v>
      </c>
      <c r="G43" s="182">
        <f t="shared" si="20"/>
        <v>10</v>
      </c>
      <c r="H43" s="24">
        <f t="shared" si="21"/>
        <v>20</v>
      </c>
      <c r="I43" s="24">
        <f t="shared" si="22"/>
        <v>0</v>
      </c>
      <c r="J43" s="24">
        <f t="shared" si="23"/>
        <v>0</v>
      </c>
      <c r="K43" s="24">
        <f t="shared" si="24"/>
        <v>0</v>
      </c>
      <c r="L43" s="25">
        <f t="shared" si="25"/>
        <v>20</v>
      </c>
      <c r="M43" s="282">
        <f t="shared" si="26"/>
        <v>30</v>
      </c>
      <c r="N43" s="293">
        <f t="shared" si="27"/>
        <v>50</v>
      </c>
      <c r="O43" s="334"/>
      <c r="P43" s="335"/>
      <c r="Q43" s="335"/>
      <c r="R43" s="335"/>
      <c r="S43" s="336"/>
      <c r="T43" s="336"/>
      <c r="U43" s="337"/>
      <c r="V43" s="49"/>
      <c r="W43" s="34"/>
      <c r="X43" s="34"/>
      <c r="Y43" s="34"/>
      <c r="Z43" s="34"/>
      <c r="AA43" s="34"/>
      <c r="AB43" s="34"/>
      <c r="AC43" s="339">
        <v>10</v>
      </c>
      <c r="AD43" s="335">
        <v>20</v>
      </c>
      <c r="AE43" s="335"/>
      <c r="AF43" s="335"/>
      <c r="AG43" s="336"/>
      <c r="AH43" s="336">
        <v>20</v>
      </c>
      <c r="AI43" s="337">
        <v>2</v>
      </c>
      <c r="AJ43" s="49"/>
      <c r="AK43" s="34"/>
      <c r="AL43" s="34"/>
      <c r="AM43" s="34"/>
      <c r="AN43" s="34"/>
      <c r="AO43" s="34"/>
      <c r="AP43" s="287"/>
    </row>
    <row r="44" spans="1:198" ht="21.95" customHeight="1" x14ac:dyDescent="0.25">
      <c r="B44" s="22" t="s">
        <v>89</v>
      </c>
      <c r="C44" s="81" t="s">
        <v>90</v>
      </c>
      <c r="D44" s="82">
        <v>3</v>
      </c>
      <c r="E44" s="80"/>
      <c r="F44" s="282">
        <f t="shared" si="19"/>
        <v>2</v>
      </c>
      <c r="G44" s="182">
        <f t="shared" si="20"/>
        <v>10</v>
      </c>
      <c r="H44" s="24">
        <f t="shared" si="21"/>
        <v>20</v>
      </c>
      <c r="I44" s="24">
        <f t="shared" si="22"/>
        <v>0</v>
      </c>
      <c r="J44" s="24">
        <f t="shared" si="23"/>
        <v>0</v>
      </c>
      <c r="K44" s="24">
        <f t="shared" si="24"/>
        <v>0</v>
      </c>
      <c r="L44" s="25">
        <f t="shared" si="25"/>
        <v>20</v>
      </c>
      <c r="M44" s="282">
        <f t="shared" si="26"/>
        <v>30</v>
      </c>
      <c r="N44" s="293">
        <f t="shared" si="27"/>
        <v>50</v>
      </c>
      <c r="O44" s="334"/>
      <c r="P44" s="335"/>
      <c r="Q44" s="335"/>
      <c r="R44" s="335"/>
      <c r="S44" s="336"/>
      <c r="T44" s="336"/>
      <c r="U44" s="337"/>
      <c r="V44" s="49"/>
      <c r="W44" s="34"/>
      <c r="X44" s="34"/>
      <c r="Y44" s="34"/>
      <c r="Z44" s="34"/>
      <c r="AA44" s="34"/>
      <c r="AB44" s="34"/>
      <c r="AC44" s="339">
        <v>10</v>
      </c>
      <c r="AD44" s="335">
        <v>20</v>
      </c>
      <c r="AE44" s="335"/>
      <c r="AF44" s="335"/>
      <c r="AG44" s="336"/>
      <c r="AH44" s="336">
        <v>20</v>
      </c>
      <c r="AI44" s="337">
        <v>2</v>
      </c>
      <c r="AJ44" s="49"/>
      <c r="AK44" s="34"/>
      <c r="AL44" s="34"/>
      <c r="AM44" s="34"/>
      <c r="AN44" s="34"/>
      <c r="AO44" s="34"/>
      <c r="AP44" s="287"/>
    </row>
    <row r="45" spans="1:198" ht="21.95" customHeight="1" x14ac:dyDescent="0.25">
      <c r="B45" s="22" t="s">
        <v>91</v>
      </c>
      <c r="C45" s="81" t="s">
        <v>92</v>
      </c>
      <c r="D45" s="82"/>
      <c r="E45" s="80">
        <v>2</v>
      </c>
      <c r="F45" s="282">
        <f t="shared" si="19"/>
        <v>2</v>
      </c>
      <c r="G45" s="182">
        <f t="shared" si="20"/>
        <v>10</v>
      </c>
      <c r="H45" s="24">
        <f t="shared" si="21"/>
        <v>20</v>
      </c>
      <c r="I45" s="24">
        <f t="shared" si="22"/>
        <v>0</v>
      </c>
      <c r="J45" s="24">
        <f t="shared" si="23"/>
        <v>0</v>
      </c>
      <c r="K45" s="24">
        <f t="shared" si="24"/>
        <v>0</v>
      </c>
      <c r="L45" s="25">
        <f t="shared" si="25"/>
        <v>20</v>
      </c>
      <c r="M45" s="282">
        <f t="shared" si="26"/>
        <v>30</v>
      </c>
      <c r="N45" s="293">
        <f t="shared" si="27"/>
        <v>50</v>
      </c>
      <c r="O45" s="334"/>
      <c r="P45" s="335"/>
      <c r="Q45" s="335"/>
      <c r="R45" s="335"/>
      <c r="S45" s="336"/>
      <c r="T45" s="336"/>
      <c r="U45" s="337"/>
      <c r="V45" s="49"/>
      <c r="W45" s="34"/>
      <c r="X45" s="34"/>
      <c r="Y45" s="34"/>
      <c r="Z45" s="34"/>
      <c r="AA45" s="34"/>
      <c r="AB45" s="34"/>
      <c r="AC45" s="339">
        <v>10</v>
      </c>
      <c r="AD45" s="335">
        <v>20</v>
      </c>
      <c r="AE45" s="335"/>
      <c r="AF45" s="335"/>
      <c r="AG45" s="336"/>
      <c r="AH45" s="336">
        <v>20</v>
      </c>
      <c r="AI45" s="337">
        <v>2</v>
      </c>
      <c r="AJ45" s="49"/>
      <c r="AK45" s="34"/>
      <c r="AL45" s="34"/>
      <c r="AM45" s="34"/>
      <c r="AN45" s="34"/>
      <c r="AO45" s="34"/>
      <c r="AP45" s="287"/>
    </row>
    <row r="46" spans="1:198" ht="21.95" customHeight="1" x14ac:dyDescent="0.25">
      <c r="B46" s="22" t="s">
        <v>93</v>
      </c>
      <c r="C46" s="81" t="s">
        <v>94</v>
      </c>
      <c r="D46" s="82"/>
      <c r="E46" s="80">
        <v>4</v>
      </c>
      <c r="F46" s="282">
        <f t="shared" si="19"/>
        <v>1</v>
      </c>
      <c r="G46" s="182">
        <f t="shared" si="20"/>
        <v>0</v>
      </c>
      <c r="H46" s="24">
        <f t="shared" si="21"/>
        <v>15</v>
      </c>
      <c r="I46" s="24">
        <f t="shared" si="22"/>
        <v>0</v>
      </c>
      <c r="J46" s="24">
        <f t="shared" si="23"/>
        <v>0</v>
      </c>
      <c r="K46" s="24">
        <f t="shared" si="24"/>
        <v>0</v>
      </c>
      <c r="L46" s="25">
        <f t="shared" si="25"/>
        <v>10</v>
      </c>
      <c r="M46" s="282">
        <f t="shared" si="26"/>
        <v>15</v>
      </c>
      <c r="N46" s="293">
        <f t="shared" si="27"/>
        <v>25</v>
      </c>
      <c r="O46" s="334"/>
      <c r="P46" s="335"/>
      <c r="Q46" s="335"/>
      <c r="R46" s="335"/>
      <c r="S46" s="336"/>
      <c r="T46" s="336"/>
      <c r="U46" s="337"/>
      <c r="V46" s="49"/>
      <c r="W46" s="34"/>
      <c r="X46" s="34"/>
      <c r="Y46" s="34"/>
      <c r="Z46" s="34"/>
      <c r="AA46" s="34"/>
      <c r="AB46" s="34"/>
      <c r="AC46" s="339"/>
      <c r="AD46" s="335"/>
      <c r="AE46" s="335"/>
      <c r="AF46" s="335"/>
      <c r="AG46" s="336"/>
      <c r="AH46" s="336"/>
      <c r="AI46" s="337"/>
      <c r="AJ46" s="49"/>
      <c r="AK46" s="34">
        <v>15</v>
      </c>
      <c r="AL46" s="34"/>
      <c r="AM46" s="34"/>
      <c r="AN46" s="34"/>
      <c r="AO46" s="34">
        <v>10</v>
      </c>
      <c r="AP46" s="287">
        <v>1</v>
      </c>
    </row>
    <row r="47" spans="1:198" ht="21.95" customHeight="1" x14ac:dyDescent="0.25">
      <c r="B47" s="22" t="s">
        <v>95</v>
      </c>
      <c r="C47" s="83" t="s">
        <v>96</v>
      </c>
      <c r="D47" s="84"/>
      <c r="E47" s="85">
        <v>3</v>
      </c>
      <c r="F47" s="282">
        <f t="shared" si="19"/>
        <v>2</v>
      </c>
      <c r="G47" s="182">
        <f t="shared" si="20"/>
        <v>0</v>
      </c>
      <c r="H47" s="24">
        <f t="shared" si="21"/>
        <v>40</v>
      </c>
      <c r="I47" s="24">
        <f t="shared" si="22"/>
        <v>0</v>
      </c>
      <c r="J47" s="24">
        <f t="shared" si="23"/>
        <v>0</v>
      </c>
      <c r="K47" s="24">
        <f t="shared" si="24"/>
        <v>0</v>
      </c>
      <c r="L47" s="25">
        <f t="shared" si="25"/>
        <v>10</v>
      </c>
      <c r="M47" s="282">
        <f t="shared" si="26"/>
        <v>40</v>
      </c>
      <c r="N47" s="293">
        <f t="shared" si="27"/>
        <v>50</v>
      </c>
      <c r="O47" s="368"/>
      <c r="P47" s="369"/>
      <c r="Q47" s="369"/>
      <c r="R47" s="369"/>
      <c r="S47" s="370"/>
      <c r="T47" s="370"/>
      <c r="U47" s="371"/>
      <c r="V47" s="49"/>
      <c r="W47" s="34"/>
      <c r="X47" s="34"/>
      <c r="Y47" s="34"/>
      <c r="Z47" s="34"/>
      <c r="AA47" s="34"/>
      <c r="AB47" s="34"/>
      <c r="AC47" s="375"/>
      <c r="AD47" s="369">
        <v>40</v>
      </c>
      <c r="AE47" s="369"/>
      <c r="AF47" s="369"/>
      <c r="AG47" s="370"/>
      <c r="AH47" s="370">
        <v>10</v>
      </c>
      <c r="AI47" s="371">
        <v>2</v>
      </c>
      <c r="AJ47" s="49"/>
      <c r="AK47" s="34"/>
      <c r="AL47" s="34"/>
      <c r="AM47" s="34"/>
      <c r="AN47" s="34"/>
      <c r="AO47" s="34"/>
      <c r="AP47" s="287"/>
    </row>
    <row r="48" spans="1:198" ht="21.95" customHeight="1" x14ac:dyDescent="0.25">
      <c r="B48" s="22" t="s">
        <v>97</v>
      </c>
      <c r="C48" s="81" t="s">
        <v>98</v>
      </c>
      <c r="D48" s="82"/>
      <c r="E48" s="80">
        <v>3</v>
      </c>
      <c r="F48" s="282">
        <f t="shared" si="19"/>
        <v>2</v>
      </c>
      <c r="G48" s="182">
        <f t="shared" si="20"/>
        <v>5</v>
      </c>
      <c r="H48" s="24">
        <f t="shared" si="21"/>
        <v>30</v>
      </c>
      <c r="I48" s="24">
        <f t="shared" si="22"/>
        <v>0</v>
      </c>
      <c r="J48" s="24">
        <f t="shared" si="23"/>
        <v>0</v>
      </c>
      <c r="K48" s="24">
        <f t="shared" si="24"/>
        <v>0</v>
      </c>
      <c r="L48" s="25">
        <f t="shared" si="25"/>
        <v>15</v>
      </c>
      <c r="M48" s="282">
        <f t="shared" si="26"/>
        <v>35</v>
      </c>
      <c r="N48" s="293">
        <f t="shared" si="27"/>
        <v>50</v>
      </c>
      <c r="O48" s="334"/>
      <c r="P48" s="335"/>
      <c r="Q48" s="335"/>
      <c r="R48" s="335"/>
      <c r="S48" s="336"/>
      <c r="T48" s="336"/>
      <c r="U48" s="337"/>
      <c r="V48" s="49"/>
      <c r="W48" s="34"/>
      <c r="X48" s="34"/>
      <c r="Y48" s="34"/>
      <c r="Z48" s="34"/>
      <c r="AA48" s="34"/>
      <c r="AB48" s="34"/>
      <c r="AC48" s="339">
        <v>5</v>
      </c>
      <c r="AD48" s="335">
        <v>30</v>
      </c>
      <c r="AE48" s="335"/>
      <c r="AF48" s="335"/>
      <c r="AG48" s="336"/>
      <c r="AH48" s="336">
        <v>15</v>
      </c>
      <c r="AI48" s="337">
        <v>2</v>
      </c>
      <c r="AJ48" s="49"/>
      <c r="AK48" s="34"/>
      <c r="AL48" s="34"/>
      <c r="AM48" s="34"/>
      <c r="AN48" s="34"/>
      <c r="AO48" s="34"/>
      <c r="AP48" s="287"/>
    </row>
    <row r="49" spans="1:144" s="161" customFormat="1" ht="21.95" customHeight="1" x14ac:dyDescent="0.25">
      <c r="A49" s="1"/>
      <c r="B49" s="22" t="s">
        <v>99</v>
      </c>
      <c r="C49" s="278" t="s">
        <v>100</v>
      </c>
      <c r="D49" s="279"/>
      <c r="E49" s="280">
        <v>3</v>
      </c>
      <c r="F49" s="282">
        <f t="shared" si="19"/>
        <v>3</v>
      </c>
      <c r="G49" s="182">
        <f t="shared" si="20"/>
        <v>15</v>
      </c>
      <c r="H49" s="24">
        <f t="shared" si="21"/>
        <v>40</v>
      </c>
      <c r="I49" s="24">
        <f t="shared" si="22"/>
        <v>0</v>
      </c>
      <c r="J49" s="24">
        <f t="shared" si="23"/>
        <v>0</v>
      </c>
      <c r="K49" s="24">
        <f t="shared" si="24"/>
        <v>0</v>
      </c>
      <c r="L49" s="25">
        <f t="shared" si="25"/>
        <v>20</v>
      </c>
      <c r="M49" s="282">
        <f t="shared" si="26"/>
        <v>55</v>
      </c>
      <c r="N49" s="293">
        <f t="shared" si="27"/>
        <v>75</v>
      </c>
      <c r="O49" s="334"/>
      <c r="P49" s="335"/>
      <c r="Q49" s="335"/>
      <c r="R49" s="335"/>
      <c r="S49" s="336"/>
      <c r="T49" s="336"/>
      <c r="U49" s="337"/>
      <c r="V49" s="49">
        <v>15</v>
      </c>
      <c r="W49" s="34">
        <v>40</v>
      </c>
      <c r="X49" s="34"/>
      <c r="Y49" s="34"/>
      <c r="Z49" s="34"/>
      <c r="AA49" s="34">
        <v>20</v>
      </c>
      <c r="AB49" s="34">
        <v>3</v>
      </c>
      <c r="AC49" s="339"/>
      <c r="AD49" s="335"/>
      <c r="AE49" s="335"/>
      <c r="AF49" s="335"/>
      <c r="AG49" s="336"/>
      <c r="AH49" s="336"/>
      <c r="AI49" s="337"/>
      <c r="AJ49" s="49"/>
      <c r="AK49" s="34"/>
      <c r="AL49" s="34"/>
      <c r="AM49" s="34"/>
      <c r="AN49" s="34"/>
      <c r="AO49" s="34"/>
      <c r="AP49" s="287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</row>
    <row r="50" spans="1:144" ht="21.95" customHeight="1" thickBot="1" x14ac:dyDescent="0.3">
      <c r="B50" s="86" t="s">
        <v>101</v>
      </c>
      <c r="C50" s="87" t="s">
        <v>102</v>
      </c>
      <c r="D50" s="88"/>
      <c r="E50" s="89">
        <v>3.4</v>
      </c>
      <c r="F50" s="296">
        <f t="shared" si="19"/>
        <v>9</v>
      </c>
      <c r="G50" s="182">
        <f t="shared" si="20"/>
        <v>0</v>
      </c>
      <c r="H50" s="24">
        <f t="shared" si="21"/>
        <v>0</v>
      </c>
      <c r="I50" s="24">
        <f t="shared" si="22"/>
        <v>0</v>
      </c>
      <c r="J50" s="24">
        <f t="shared" si="23"/>
        <v>0</v>
      </c>
      <c r="K50" s="24">
        <f t="shared" si="24"/>
        <v>225</v>
      </c>
      <c r="L50" s="25">
        <f t="shared" si="25"/>
        <v>0</v>
      </c>
      <c r="M50" s="296">
        <f t="shared" si="26"/>
        <v>0</v>
      </c>
      <c r="N50" s="294">
        <f t="shared" si="27"/>
        <v>225</v>
      </c>
      <c r="O50" s="322"/>
      <c r="P50" s="323"/>
      <c r="Q50" s="323"/>
      <c r="R50" s="323"/>
      <c r="S50" s="323"/>
      <c r="T50" s="323"/>
      <c r="U50" s="338"/>
      <c r="V50" s="33"/>
      <c r="W50" s="34"/>
      <c r="X50" s="34"/>
      <c r="Y50" s="34"/>
      <c r="Z50" s="34"/>
      <c r="AA50" s="34"/>
      <c r="AB50" s="36"/>
      <c r="AC50" s="329"/>
      <c r="AD50" s="323"/>
      <c r="AE50" s="323"/>
      <c r="AF50" s="323"/>
      <c r="AG50" s="323">
        <v>125</v>
      </c>
      <c r="AH50" s="323"/>
      <c r="AI50" s="338">
        <v>5</v>
      </c>
      <c r="AJ50" s="34"/>
      <c r="AK50" s="34"/>
      <c r="AL50" s="34"/>
      <c r="AM50" s="34"/>
      <c r="AN50" s="34">
        <v>100</v>
      </c>
      <c r="AO50" s="34"/>
      <c r="AP50" s="291">
        <v>4</v>
      </c>
    </row>
    <row r="51" spans="1:144" ht="21.95" customHeight="1" thickBot="1" x14ac:dyDescent="0.3">
      <c r="B51" s="430" t="s">
        <v>35</v>
      </c>
      <c r="C51" s="430"/>
      <c r="D51" s="430"/>
      <c r="E51" s="430"/>
      <c r="F51" s="90">
        <f t="shared" ref="F51:N51" si="28">SUM(F41:F50)</f>
        <v>32</v>
      </c>
      <c r="G51" s="91">
        <f t="shared" si="28"/>
        <v>105</v>
      </c>
      <c r="H51" s="92">
        <f t="shared" si="28"/>
        <v>295</v>
      </c>
      <c r="I51" s="92">
        <f t="shared" si="28"/>
        <v>0</v>
      </c>
      <c r="J51" s="92">
        <f t="shared" si="28"/>
        <v>0</v>
      </c>
      <c r="K51" s="92">
        <f t="shared" si="28"/>
        <v>225</v>
      </c>
      <c r="L51" s="92">
        <f t="shared" si="28"/>
        <v>175</v>
      </c>
      <c r="M51" s="93">
        <f t="shared" si="28"/>
        <v>400</v>
      </c>
      <c r="N51" s="94">
        <f t="shared" si="28"/>
        <v>800</v>
      </c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4"/>
      <c r="AK51" s="434"/>
      <c r="AL51" s="434"/>
      <c r="AM51" s="434"/>
      <c r="AN51" s="434"/>
      <c r="AO51" s="434"/>
      <c r="AP51" s="434"/>
    </row>
    <row r="52" spans="1:144" ht="21.95" customHeight="1" x14ac:dyDescent="0.25">
      <c r="B52" s="435" t="s">
        <v>103</v>
      </c>
      <c r="C52" s="435"/>
      <c r="D52" s="435"/>
      <c r="E52" s="435"/>
      <c r="F52" s="435"/>
      <c r="G52" s="435"/>
      <c r="H52" s="435"/>
      <c r="I52" s="435"/>
      <c r="J52" s="435"/>
      <c r="K52" s="435"/>
      <c r="L52" s="435"/>
      <c r="M52" s="435"/>
      <c r="N52" s="435"/>
      <c r="O52" s="435"/>
      <c r="P52" s="435"/>
      <c r="Q52" s="435"/>
      <c r="R52" s="435"/>
      <c r="S52" s="435"/>
      <c r="T52" s="435"/>
      <c r="U52" s="435"/>
      <c r="V52" s="435"/>
      <c r="W52" s="435"/>
      <c r="X52" s="435"/>
      <c r="Y52" s="435"/>
      <c r="Z52" s="435"/>
      <c r="AA52" s="435"/>
      <c r="AB52" s="435"/>
      <c r="AC52" s="435"/>
      <c r="AD52" s="435"/>
      <c r="AE52" s="435"/>
      <c r="AF52" s="435"/>
      <c r="AG52" s="435"/>
      <c r="AH52" s="435"/>
      <c r="AI52" s="435"/>
      <c r="AJ52" s="435"/>
      <c r="AK52" s="435"/>
      <c r="AL52" s="435"/>
      <c r="AM52" s="435"/>
      <c r="AN52" s="435"/>
      <c r="AO52" s="435"/>
      <c r="AP52" s="435"/>
    </row>
    <row r="53" spans="1:144" ht="21.95" customHeight="1" x14ac:dyDescent="0.25">
      <c r="B53" s="22" t="s">
        <v>104</v>
      </c>
      <c r="C53" s="37" t="s">
        <v>105</v>
      </c>
      <c r="D53" s="63"/>
      <c r="E53" s="32" t="s">
        <v>106</v>
      </c>
      <c r="F53" s="23">
        <f>SUM(U53,AB53,AI53,AP53)</f>
        <v>3</v>
      </c>
      <c r="G53" s="24">
        <f t="shared" ref="G53:K54" si="29">SUM(O53,V53,AC53,AJ53)</f>
        <v>0</v>
      </c>
      <c r="H53" s="24">
        <f t="shared" si="29"/>
        <v>0</v>
      </c>
      <c r="I53" s="24">
        <f t="shared" si="29"/>
        <v>0</v>
      </c>
      <c r="J53" s="24">
        <f t="shared" si="29"/>
        <v>45</v>
      </c>
      <c r="K53" s="24">
        <f t="shared" si="29"/>
        <v>0</v>
      </c>
      <c r="L53" s="25">
        <f>SUM(T53,AA53,AH53,AO53,)</f>
        <v>30</v>
      </c>
      <c r="M53" s="26">
        <f>SUM(G53:J53)</f>
        <v>45</v>
      </c>
      <c r="N53" s="27">
        <f>SUM(G53:L53)</f>
        <v>75</v>
      </c>
      <c r="O53" s="334"/>
      <c r="P53" s="335"/>
      <c r="Q53" s="335"/>
      <c r="R53" s="335"/>
      <c r="S53" s="336"/>
      <c r="T53" s="336"/>
      <c r="U53" s="336"/>
      <c r="V53" s="34"/>
      <c r="W53" s="34"/>
      <c r="X53" s="34"/>
      <c r="Y53" s="34">
        <v>15</v>
      </c>
      <c r="Z53" s="34"/>
      <c r="AA53" s="34">
        <v>10</v>
      </c>
      <c r="AB53" s="34">
        <v>1</v>
      </c>
      <c r="AC53" s="339"/>
      <c r="AD53" s="335"/>
      <c r="AE53" s="335"/>
      <c r="AF53" s="335">
        <v>15</v>
      </c>
      <c r="AG53" s="336"/>
      <c r="AH53" s="336">
        <v>10</v>
      </c>
      <c r="AI53" s="376">
        <v>1</v>
      </c>
      <c r="AJ53" s="33"/>
      <c r="AK53" s="34"/>
      <c r="AL53" s="34"/>
      <c r="AM53" s="34">
        <v>15</v>
      </c>
      <c r="AN53" s="35"/>
      <c r="AO53" s="35">
        <v>10</v>
      </c>
      <c r="AP53" s="34">
        <v>1</v>
      </c>
    </row>
    <row r="54" spans="1:144" ht="21.95" customHeight="1" x14ac:dyDescent="0.25">
      <c r="B54" s="22" t="s">
        <v>107</v>
      </c>
      <c r="C54" s="37" t="s">
        <v>108</v>
      </c>
      <c r="D54" s="95">
        <v>4</v>
      </c>
      <c r="E54" s="80"/>
      <c r="F54" s="23">
        <f>SUM(U54,AB54,AI54,AP54)</f>
        <v>15</v>
      </c>
      <c r="G54" s="24">
        <f t="shared" si="29"/>
        <v>0</v>
      </c>
      <c r="H54" s="24">
        <f t="shared" si="29"/>
        <v>0</v>
      </c>
      <c r="I54" s="24">
        <f t="shared" si="29"/>
        <v>0</v>
      </c>
      <c r="J54" s="24">
        <f t="shared" si="29"/>
        <v>0</v>
      </c>
      <c r="K54" s="24">
        <f t="shared" si="29"/>
        <v>0</v>
      </c>
      <c r="L54" s="25">
        <f>SUM(T54,AA54,AH54,AO54,)</f>
        <v>0</v>
      </c>
      <c r="M54" s="26">
        <f>SUM(G54:J54)</f>
        <v>0</v>
      </c>
      <c r="N54" s="27">
        <f>SUM(G54:L54)</f>
        <v>0</v>
      </c>
      <c r="O54" s="334"/>
      <c r="P54" s="335"/>
      <c r="Q54" s="335"/>
      <c r="R54" s="335"/>
      <c r="S54" s="336"/>
      <c r="T54" s="336"/>
      <c r="U54" s="336"/>
      <c r="V54" s="34"/>
      <c r="W54" s="34"/>
      <c r="X54" s="34"/>
      <c r="Y54" s="34"/>
      <c r="Z54" s="34"/>
      <c r="AA54" s="34"/>
      <c r="AB54" s="34"/>
      <c r="AC54" s="339"/>
      <c r="AD54" s="335"/>
      <c r="AE54" s="335"/>
      <c r="AF54" s="335"/>
      <c r="AG54" s="336"/>
      <c r="AH54" s="336"/>
      <c r="AI54" s="336"/>
      <c r="AJ54" s="33"/>
      <c r="AK54" s="34"/>
      <c r="AL54" s="34"/>
      <c r="AM54" s="34"/>
      <c r="AN54" s="35"/>
      <c r="AO54" s="35"/>
      <c r="AP54" s="36">
        <v>15</v>
      </c>
    </row>
    <row r="55" spans="1:144" ht="21.95" customHeight="1" x14ac:dyDescent="0.25">
      <c r="B55" s="430" t="s">
        <v>35</v>
      </c>
      <c r="C55" s="430"/>
      <c r="D55" s="430"/>
      <c r="E55" s="430"/>
      <c r="F55" s="90">
        <f t="shared" ref="F55:N55" si="30">SUM(F53:F54)</f>
        <v>18</v>
      </c>
      <c r="G55" s="91">
        <f t="shared" si="30"/>
        <v>0</v>
      </c>
      <c r="H55" s="91">
        <f t="shared" si="30"/>
        <v>0</v>
      </c>
      <c r="I55" s="91">
        <f t="shared" si="30"/>
        <v>0</v>
      </c>
      <c r="J55" s="91">
        <f t="shared" si="30"/>
        <v>45</v>
      </c>
      <c r="K55" s="91">
        <f t="shared" si="30"/>
        <v>0</v>
      </c>
      <c r="L55" s="96">
        <f t="shared" si="30"/>
        <v>30</v>
      </c>
      <c r="M55" s="94">
        <f t="shared" si="30"/>
        <v>45</v>
      </c>
      <c r="N55" s="94">
        <f t="shared" si="30"/>
        <v>75</v>
      </c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31"/>
      <c r="AK55" s="431"/>
      <c r="AL55" s="431"/>
      <c r="AM55" s="431"/>
      <c r="AN55" s="431"/>
      <c r="AO55" s="431"/>
      <c r="AP55" s="431"/>
    </row>
    <row r="56" spans="1:144" ht="21.95" customHeight="1" x14ac:dyDescent="0.25">
      <c r="B56" s="426" t="s">
        <v>109</v>
      </c>
      <c r="C56" s="426"/>
      <c r="D56" s="426"/>
      <c r="E56" s="426"/>
      <c r="F56" s="426"/>
      <c r="G56" s="97">
        <f>SUM(G13,G29,G39,G51,G55)</f>
        <v>360</v>
      </c>
      <c r="H56" s="97">
        <f>SUM(H13,H29,H39,H51,H55)</f>
        <v>965</v>
      </c>
      <c r="I56" s="97">
        <f>SUM(I13,I29,I39,I51,I55)</f>
        <v>45</v>
      </c>
      <c r="J56" s="97">
        <f>SUM(J13,J29,J39,J51,J55)</f>
        <v>45</v>
      </c>
      <c r="K56" s="97">
        <f>SUM(K13,K29,K39,K51,K55)</f>
        <v>425</v>
      </c>
      <c r="L56" s="427">
        <f>SUM(G56:J56)</f>
        <v>1415</v>
      </c>
      <c r="M56" s="427"/>
      <c r="N56" s="98"/>
      <c r="O56" s="377"/>
      <c r="P56" s="378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378"/>
      <c r="AB56" s="378"/>
      <c r="AC56" s="378"/>
      <c r="AD56" s="378"/>
      <c r="AE56" s="378"/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  <c r="AP56" s="379"/>
    </row>
    <row r="57" spans="1:144" ht="21.95" customHeight="1" x14ac:dyDescent="0.25">
      <c r="B57" s="436" t="s">
        <v>110</v>
      </c>
      <c r="C57" s="436"/>
      <c r="D57" s="436"/>
      <c r="E57" s="436"/>
      <c r="F57" s="99">
        <f>SUM(F13,F29,F39,F51,F55)</f>
        <v>120</v>
      </c>
      <c r="G57" s="437"/>
      <c r="H57" s="437"/>
      <c r="I57" s="437"/>
      <c r="J57" s="437"/>
      <c r="K57" s="437"/>
      <c r="L57" s="437"/>
      <c r="M57" s="437"/>
      <c r="N57" s="100"/>
      <c r="O57" s="380"/>
      <c r="P57" s="381"/>
      <c r="Q57" s="381"/>
      <c r="R57" s="381"/>
      <c r="S57" s="381"/>
      <c r="T57" s="381"/>
      <c r="U57" s="381"/>
      <c r="V57" s="381"/>
      <c r="W57" s="381"/>
      <c r="X57" s="381"/>
      <c r="Y57" s="381"/>
      <c r="Z57" s="381"/>
      <c r="AA57" s="381"/>
      <c r="AB57" s="381"/>
      <c r="AC57" s="381"/>
      <c r="AD57" s="381"/>
      <c r="AE57" s="381"/>
      <c r="AF57" s="381"/>
      <c r="AG57" s="381"/>
      <c r="AH57" s="381"/>
      <c r="AI57" s="381"/>
      <c r="AJ57" s="381"/>
      <c r="AK57" s="381"/>
      <c r="AL57" s="381"/>
      <c r="AM57" s="381"/>
      <c r="AN57" s="381"/>
      <c r="AO57" s="381"/>
      <c r="AP57" s="382"/>
    </row>
    <row r="58" spans="1:144" ht="21.95" customHeight="1" x14ac:dyDescent="0.25">
      <c r="B58" s="438"/>
      <c r="C58" s="438"/>
      <c r="D58" s="438"/>
      <c r="E58" s="438"/>
      <c r="F58" s="438"/>
      <c r="G58" s="179">
        <f>G56/$L$56</f>
        <v>0.25441696113074203</v>
      </c>
      <c r="H58" s="179">
        <f>H56/$L$56</f>
        <v>0.6819787985865724</v>
      </c>
      <c r="I58" s="179">
        <f>I56/$L$56</f>
        <v>3.1802120141342753E-2</v>
      </c>
      <c r="J58" s="179">
        <f>J56/$L$56</f>
        <v>3.1802120141342753E-2</v>
      </c>
      <c r="K58" s="179">
        <f>K56/$L$56</f>
        <v>0.30035335689045939</v>
      </c>
      <c r="L58" s="439"/>
      <c r="M58" s="439"/>
      <c r="N58" s="439"/>
      <c r="O58" s="180">
        <f t="shared" ref="O58:AO58" si="31">SUM(O9:O12,O16:O28,O31:O38,O41:O50,O53)</f>
        <v>130</v>
      </c>
      <c r="P58" s="180">
        <f t="shared" si="31"/>
        <v>260</v>
      </c>
      <c r="Q58" s="180">
        <f t="shared" si="31"/>
        <v>45</v>
      </c>
      <c r="R58" s="180">
        <f t="shared" si="31"/>
        <v>0</v>
      </c>
      <c r="S58" s="180">
        <f t="shared" si="31"/>
        <v>0</v>
      </c>
      <c r="T58" s="180">
        <f t="shared" si="31"/>
        <v>315</v>
      </c>
      <c r="U58" s="180">
        <f t="shared" si="31"/>
        <v>30</v>
      </c>
      <c r="V58" s="180">
        <f t="shared" si="31"/>
        <v>140</v>
      </c>
      <c r="W58" s="180">
        <f t="shared" si="31"/>
        <v>310</v>
      </c>
      <c r="X58" s="180">
        <f t="shared" si="31"/>
        <v>0</v>
      </c>
      <c r="Y58" s="180">
        <f t="shared" si="31"/>
        <v>15</v>
      </c>
      <c r="Z58" s="180">
        <f t="shared" si="31"/>
        <v>75</v>
      </c>
      <c r="AA58" s="180">
        <f t="shared" si="31"/>
        <v>210</v>
      </c>
      <c r="AB58" s="180">
        <f t="shared" si="31"/>
        <v>30</v>
      </c>
      <c r="AC58" s="180">
        <f t="shared" si="31"/>
        <v>65</v>
      </c>
      <c r="AD58" s="180">
        <f t="shared" si="31"/>
        <v>250</v>
      </c>
      <c r="AE58" s="180">
        <f t="shared" si="31"/>
        <v>0</v>
      </c>
      <c r="AF58" s="180">
        <f t="shared" si="31"/>
        <v>15</v>
      </c>
      <c r="AG58" s="180">
        <f t="shared" si="31"/>
        <v>250</v>
      </c>
      <c r="AH58" s="180">
        <f t="shared" si="31"/>
        <v>170</v>
      </c>
      <c r="AI58" s="180">
        <f t="shared" si="31"/>
        <v>30</v>
      </c>
      <c r="AJ58" s="180">
        <f t="shared" si="31"/>
        <v>25</v>
      </c>
      <c r="AK58" s="180">
        <f t="shared" si="31"/>
        <v>145</v>
      </c>
      <c r="AL58" s="180">
        <f t="shared" si="31"/>
        <v>0</v>
      </c>
      <c r="AM58" s="180">
        <f t="shared" si="31"/>
        <v>15</v>
      </c>
      <c r="AN58" s="180">
        <f t="shared" si="31"/>
        <v>100</v>
      </c>
      <c r="AO58" s="180">
        <f t="shared" si="31"/>
        <v>90</v>
      </c>
      <c r="AP58" s="181">
        <f>SUM(AP9:AP12,AP16:AP28,AP31:AP38,AP41:AP50,AP53,AP54)</f>
        <v>30</v>
      </c>
    </row>
    <row r="59" spans="1:144" ht="21.95" customHeight="1" x14ac:dyDescent="0.25">
      <c r="B59" s="440" t="s">
        <v>111</v>
      </c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  <c r="O59" s="442">
        <f>SUM(O58:R58)</f>
        <v>435</v>
      </c>
      <c r="P59" s="442"/>
      <c r="Q59" s="442"/>
      <c r="R59" s="442"/>
      <c r="S59" s="442"/>
      <c r="T59" s="442"/>
      <c r="U59" s="442"/>
      <c r="V59" s="441">
        <f>SUM(V58:Y58)</f>
        <v>465</v>
      </c>
      <c r="W59" s="441"/>
      <c r="X59" s="441"/>
      <c r="Y59" s="441"/>
      <c r="Z59" s="441"/>
      <c r="AA59" s="441"/>
      <c r="AB59" s="441"/>
      <c r="AC59" s="442">
        <f>SUM(AC58:AF58)</f>
        <v>330</v>
      </c>
      <c r="AD59" s="442"/>
      <c r="AE59" s="442"/>
      <c r="AF59" s="442"/>
      <c r="AG59" s="442"/>
      <c r="AH59" s="442"/>
      <c r="AI59" s="442"/>
      <c r="AJ59" s="441">
        <f>SUM(AJ58:AM58)</f>
        <v>185</v>
      </c>
      <c r="AK59" s="441"/>
      <c r="AL59" s="441"/>
      <c r="AM59" s="441"/>
      <c r="AN59" s="441"/>
      <c r="AO59" s="441"/>
      <c r="AP59" s="441"/>
    </row>
    <row r="60" spans="1:144" ht="21.95" customHeight="1" x14ac:dyDescent="0.25">
      <c r="B60" s="443" t="s">
        <v>112</v>
      </c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4">
        <f>SUM(O58:R58,T58)</f>
        <v>750</v>
      </c>
      <c r="P60" s="444"/>
      <c r="Q60" s="444"/>
      <c r="R60" s="444"/>
      <c r="S60" s="444"/>
      <c r="T60" s="444"/>
      <c r="U60" s="444"/>
      <c r="V60" s="445">
        <f>SUM(V58:Y58,AA58)</f>
        <v>675</v>
      </c>
      <c r="W60" s="445"/>
      <c r="X60" s="445"/>
      <c r="Y60" s="445"/>
      <c r="Z60" s="445"/>
      <c r="AA60" s="445"/>
      <c r="AB60" s="445"/>
      <c r="AC60" s="444">
        <f>SUM(AC58:AF58,AH58)</f>
        <v>500</v>
      </c>
      <c r="AD60" s="444"/>
      <c r="AE60" s="444"/>
      <c r="AF60" s="444"/>
      <c r="AG60" s="444"/>
      <c r="AH60" s="444"/>
      <c r="AI60" s="444"/>
      <c r="AJ60" s="445">
        <f>SUM(AJ58:AM58,AO58)</f>
        <v>275</v>
      </c>
      <c r="AK60" s="445"/>
      <c r="AL60" s="445"/>
      <c r="AM60" s="445"/>
      <c r="AN60" s="445"/>
      <c r="AO60" s="445"/>
      <c r="AP60" s="445"/>
    </row>
    <row r="61" spans="1:144" ht="30" customHeight="1" x14ac:dyDescent="0.25">
      <c r="B61" s="443" t="s">
        <v>113</v>
      </c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3"/>
      <c r="O61" s="444">
        <f>SUM(O58:S58)</f>
        <v>435</v>
      </c>
      <c r="P61" s="444"/>
      <c r="Q61" s="444"/>
      <c r="R61" s="444"/>
      <c r="S61" s="444"/>
      <c r="T61" s="444"/>
      <c r="U61" s="444"/>
      <c r="V61" s="445">
        <f>SUM(V58:Z58)</f>
        <v>540</v>
      </c>
      <c r="W61" s="445"/>
      <c r="X61" s="445"/>
      <c r="Y61" s="445"/>
      <c r="Z61" s="445"/>
      <c r="AA61" s="445"/>
      <c r="AB61" s="445"/>
      <c r="AC61" s="444">
        <f>SUM(AC58:AG58)</f>
        <v>580</v>
      </c>
      <c r="AD61" s="444"/>
      <c r="AE61" s="444"/>
      <c r="AF61" s="444"/>
      <c r="AG61" s="444"/>
      <c r="AH61" s="444"/>
      <c r="AI61" s="444"/>
      <c r="AJ61" s="445">
        <f>SUM(AJ58:AN58)</f>
        <v>285</v>
      </c>
      <c r="AK61" s="445"/>
      <c r="AL61" s="445"/>
      <c r="AM61" s="445"/>
      <c r="AN61" s="445"/>
      <c r="AO61" s="445"/>
      <c r="AP61" s="445"/>
    </row>
    <row r="62" spans="1:144" ht="21.95" customHeight="1" x14ac:dyDescent="0.25">
      <c r="B62" s="443" t="s">
        <v>114</v>
      </c>
      <c r="C62" s="443"/>
      <c r="D62" s="443"/>
      <c r="E62" s="443"/>
      <c r="F62" s="443"/>
      <c r="G62" s="443"/>
      <c r="H62" s="443"/>
      <c r="I62" s="443"/>
      <c r="J62" s="443"/>
      <c r="K62" s="443"/>
      <c r="L62" s="443"/>
      <c r="M62" s="443"/>
      <c r="N62" s="443"/>
      <c r="O62" s="446">
        <v>2</v>
      </c>
      <c r="P62" s="446"/>
      <c r="Q62" s="446"/>
      <c r="R62" s="446"/>
      <c r="S62" s="446"/>
      <c r="T62" s="446"/>
      <c r="U62" s="446"/>
      <c r="V62" s="447">
        <v>6</v>
      </c>
      <c r="W62" s="447"/>
      <c r="X62" s="447"/>
      <c r="Y62" s="447"/>
      <c r="Z62" s="447"/>
      <c r="AA62" s="447"/>
      <c r="AB62" s="447"/>
      <c r="AC62" s="448">
        <v>2</v>
      </c>
      <c r="AD62" s="448"/>
      <c r="AE62" s="448"/>
      <c r="AF62" s="448"/>
      <c r="AG62" s="448"/>
      <c r="AH62" s="448"/>
      <c r="AI62" s="448"/>
      <c r="AJ62" s="447">
        <v>3</v>
      </c>
      <c r="AK62" s="447"/>
      <c r="AL62" s="447"/>
      <c r="AM62" s="447"/>
      <c r="AN62" s="447"/>
      <c r="AO62" s="447"/>
      <c r="AP62" s="447"/>
    </row>
    <row r="63" spans="1:144" ht="21.95" customHeight="1" x14ac:dyDescent="0.25">
      <c r="B63" s="443" t="s">
        <v>115</v>
      </c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3"/>
      <c r="O63" s="444">
        <f>SUM(U9:U12,U16:U28,U31:U37,U41:U49,U53)</f>
        <v>30</v>
      </c>
      <c r="P63" s="444"/>
      <c r="Q63" s="444"/>
      <c r="R63" s="444"/>
      <c r="S63" s="444"/>
      <c r="T63" s="444"/>
      <c r="U63" s="444"/>
      <c r="V63" s="445">
        <f>SUM(AB9:AB12,AB16:AB28,AB31:AB37,AB41:AB49,AB53)</f>
        <v>27</v>
      </c>
      <c r="W63" s="445"/>
      <c r="X63" s="445"/>
      <c r="Y63" s="445"/>
      <c r="Z63" s="445"/>
      <c r="AA63" s="445"/>
      <c r="AB63" s="445"/>
      <c r="AC63" s="444">
        <f>SUM(AI9:AI12,AI16:AI28,AI31:AI37,AI41:AI49,AI53)</f>
        <v>20</v>
      </c>
      <c r="AD63" s="444"/>
      <c r="AE63" s="444"/>
      <c r="AF63" s="444"/>
      <c r="AG63" s="444"/>
      <c r="AH63" s="444"/>
      <c r="AI63" s="444"/>
      <c r="AJ63" s="445">
        <f>SUM(AP9:AP12,AP16:AP28,AP31:AP37,AP41:AP49,AP53,AP54)</f>
        <v>26</v>
      </c>
      <c r="AK63" s="445"/>
      <c r="AL63" s="445"/>
      <c r="AM63" s="445"/>
      <c r="AN63" s="445"/>
      <c r="AO63" s="445"/>
      <c r="AP63" s="445"/>
    </row>
    <row r="64" spans="1:144" ht="21.95" customHeight="1" x14ac:dyDescent="0.25">
      <c r="B64" s="443" t="s">
        <v>116</v>
      </c>
      <c r="C64" s="443"/>
      <c r="D64" s="443"/>
      <c r="E64" s="443"/>
      <c r="F64" s="443"/>
      <c r="G64" s="443"/>
      <c r="H64" s="443"/>
      <c r="I64" s="443"/>
      <c r="J64" s="443"/>
      <c r="K64" s="443"/>
      <c r="L64" s="443"/>
      <c r="M64" s="443"/>
      <c r="N64" s="443"/>
      <c r="O64" s="449">
        <f>SUM(U9:U12,U16:U28,U31:U38,U41:U50,U53)</f>
        <v>30</v>
      </c>
      <c r="P64" s="449"/>
      <c r="Q64" s="449"/>
      <c r="R64" s="449"/>
      <c r="S64" s="449"/>
      <c r="T64" s="449"/>
      <c r="U64" s="449"/>
      <c r="V64" s="450">
        <f>SUM(AB9:AB12,AB16:AB28,AB31:AB38,AB41:AB50,AB53)</f>
        <v>30</v>
      </c>
      <c r="W64" s="450"/>
      <c r="X64" s="450"/>
      <c r="Y64" s="450"/>
      <c r="Z64" s="450"/>
      <c r="AA64" s="450"/>
      <c r="AB64" s="450"/>
      <c r="AC64" s="449">
        <f>SUM(AI9:AI12,AI16:AI28,AI31:AI38,AI41:AI50,AI53)</f>
        <v>30</v>
      </c>
      <c r="AD64" s="449"/>
      <c r="AE64" s="449"/>
      <c r="AF64" s="449"/>
      <c r="AG64" s="449"/>
      <c r="AH64" s="449"/>
      <c r="AI64" s="449"/>
      <c r="AJ64" s="450">
        <f>SUM(AP9:AP12,AP16:AP28,AP31:AP38,AP41:AP50,AP53,AP54)</f>
        <v>30</v>
      </c>
      <c r="AK64" s="450"/>
      <c r="AL64" s="450"/>
      <c r="AM64" s="450"/>
      <c r="AN64" s="450"/>
      <c r="AO64" s="450"/>
      <c r="AP64" s="450"/>
    </row>
    <row r="65" spans="2:42" ht="21.95" customHeight="1" x14ac:dyDescent="0.25">
      <c r="B65" s="443" t="s">
        <v>117</v>
      </c>
      <c r="C65" s="443"/>
      <c r="D65" s="443"/>
      <c r="E65" s="443"/>
      <c r="F65" s="443"/>
      <c r="G65" s="443"/>
      <c r="H65" s="443"/>
      <c r="I65" s="443"/>
      <c r="J65" s="443"/>
      <c r="K65" s="443"/>
      <c r="L65" s="443"/>
      <c r="M65" s="443"/>
      <c r="N65" s="443"/>
      <c r="O65" s="451">
        <f>SUM(O64:AB64)</f>
        <v>60</v>
      </c>
      <c r="P65" s="451"/>
      <c r="Q65" s="451"/>
      <c r="R65" s="451"/>
      <c r="S65" s="451"/>
      <c r="T65" s="451"/>
      <c r="U65" s="451"/>
      <c r="V65" s="451"/>
      <c r="W65" s="451"/>
      <c r="X65" s="451"/>
      <c r="Y65" s="451"/>
      <c r="Z65" s="451"/>
      <c r="AA65" s="451"/>
      <c r="AB65" s="451"/>
      <c r="AC65" s="452">
        <f>SUM(AC64:AP64)</f>
        <v>60</v>
      </c>
      <c r="AD65" s="452"/>
      <c r="AE65" s="452"/>
      <c r="AF65" s="452"/>
      <c r="AG65" s="452"/>
      <c r="AH65" s="452"/>
      <c r="AI65" s="452"/>
      <c r="AJ65" s="452"/>
      <c r="AK65" s="452"/>
      <c r="AL65" s="452"/>
      <c r="AM65" s="452"/>
      <c r="AN65" s="452"/>
      <c r="AO65" s="452"/>
      <c r="AP65" s="452"/>
    </row>
    <row r="66" spans="2:42" ht="21.95" customHeight="1" x14ac:dyDescent="0.25">
      <c r="B66" s="443" t="s">
        <v>118</v>
      </c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53">
        <f>SUM(O59:AB59)</f>
        <v>900</v>
      </c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>
        <f>SUM(AC59:AP59)</f>
        <v>515</v>
      </c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453"/>
    </row>
    <row r="67" spans="2:42" ht="21.95" customHeight="1" x14ac:dyDescent="0.25">
      <c r="B67" s="443" t="s">
        <v>119</v>
      </c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453">
        <f>SUM(O60:AB60)</f>
        <v>1425</v>
      </c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>
        <f>SUM(AC60:AP60)</f>
        <v>775</v>
      </c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453"/>
      <c r="AO67" s="453"/>
      <c r="AP67" s="453"/>
    </row>
    <row r="68" spans="2:42" ht="30" customHeight="1" x14ac:dyDescent="0.25">
      <c r="B68" s="443" t="s">
        <v>120</v>
      </c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3"/>
      <c r="O68" s="454">
        <f>SUM(O58:T58,V58:AA58)</f>
        <v>1500</v>
      </c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5">
        <f>SUM(AC58:AH58,AJ58:AO58)</f>
        <v>1125</v>
      </c>
      <c r="AD68" s="455"/>
      <c r="AE68" s="455"/>
      <c r="AF68" s="455"/>
      <c r="AG68" s="455"/>
      <c r="AH68" s="455"/>
      <c r="AI68" s="455"/>
      <c r="AJ68" s="455"/>
      <c r="AK68" s="455"/>
      <c r="AL68" s="455"/>
      <c r="AM68" s="455"/>
      <c r="AN68" s="455"/>
      <c r="AO68" s="455"/>
      <c r="AP68" s="455"/>
    </row>
    <row r="69" spans="2:42" ht="21.95" customHeight="1" x14ac:dyDescent="0.25">
      <c r="B69" s="443" t="s">
        <v>121</v>
      </c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56">
        <f>SUM(O61:AP61)</f>
        <v>1840</v>
      </c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56"/>
      <c r="AB69" s="456"/>
      <c r="AC69" s="456"/>
      <c r="AD69" s="456"/>
      <c r="AE69" s="456"/>
      <c r="AF69" s="456"/>
      <c r="AG69" s="456"/>
      <c r="AH69" s="456"/>
      <c r="AI69" s="456"/>
      <c r="AJ69" s="456"/>
      <c r="AK69" s="456"/>
      <c r="AL69" s="456"/>
      <c r="AM69" s="456"/>
      <c r="AN69" s="456"/>
      <c r="AO69" s="456"/>
      <c r="AP69" s="456"/>
    </row>
    <row r="70" spans="2:42" ht="21.95" customHeight="1" thickBot="1" x14ac:dyDescent="0.3">
      <c r="B70" s="443" t="s">
        <v>122</v>
      </c>
      <c r="C70" s="443"/>
      <c r="D70" s="443"/>
      <c r="E70" s="443"/>
      <c r="F70" s="443"/>
      <c r="G70" s="443"/>
      <c r="H70" s="443"/>
      <c r="I70" s="443"/>
      <c r="J70" s="443"/>
      <c r="K70" s="443"/>
      <c r="L70" s="443"/>
      <c r="M70" s="443"/>
      <c r="N70" s="443"/>
      <c r="O70" s="456">
        <f>SUM(O68:AP68)</f>
        <v>2625</v>
      </c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A70" s="456"/>
      <c r="AB70" s="456"/>
      <c r="AC70" s="456"/>
      <c r="AD70" s="456"/>
      <c r="AE70" s="456"/>
      <c r="AF70" s="456"/>
      <c r="AG70" s="456"/>
      <c r="AH70" s="456"/>
      <c r="AI70" s="456"/>
      <c r="AJ70" s="456"/>
      <c r="AK70" s="456"/>
      <c r="AL70" s="456"/>
      <c r="AM70" s="456"/>
      <c r="AN70" s="456"/>
      <c r="AO70" s="456"/>
      <c r="AP70" s="456"/>
    </row>
    <row r="71" spans="2:42" ht="30" customHeight="1" thickBot="1" x14ac:dyDescent="0.3">
      <c r="B71" s="457" t="s">
        <v>110</v>
      </c>
      <c r="C71" s="457"/>
      <c r="D71" s="457"/>
      <c r="E71" s="457"/>
      <c r="F71" s="457"/>
      <c r="G71" s="457"/>
      <c r="H71" s="457"/>
      <c r="I71" s="457"/>
      <c r="J71" s="457"/>
      <c r="K71" s="457"/>
      <c r="L71" s="457"/>
      <c r="M71" s="457"/>
      <c r="N71" s="457"/>
      <c r="O71" s="456">
        <f>SUM(O64:AP64)</f>
        <v>120</v>
      </c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A71" s="456"/>
      <c r="AB71" s="456"/>
      <c r="AC71" s="456"/>
      <c r="AD71" s="456"/>
      <c r="AE71" s="456"/>
      <c r="AF71" s="456"/>
      <c r="AG71" s="456"/>
      <c r="AH71" s="456"/>
      <c r="AI71" s="456"/>
      <c r="AJ71" s="456"/>
      <c r="AK71" s="456"/>
      <c r="AL71" s="456"/>
      <c r="AM71" s="456"/>
      <c r="AN71" s="456"/>
      <c r="AO71" s="456"/>
      <c r="AP71" s="456"/>
    </row>
    <row r="72" spans="2:42" ht="21.95" customHeight="1" x14ac:dyDescent="0.25">
      <c r="B72" s="101"/>
      <c r="C72" s="102"/>
      <c r="D72" s="102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</row>
    <row r="73" spans="2:42" ht="21.95" customHeight="1" x14ac:dyDescent="0.25">
      <c r="C73" s="103" t="s">
        <v>123</v>
      </c>
      <c r="D73" s="103"/>
    </row>
    <row r="74" spans="2:42" ht="21.95" customHeight="1" x14ac:dyDescent="0.25">
      <c r="C74" s="104" t="s">
        <v>124</v>
      </c>
      <c r="D74" s="104"/>
    </row>
    <row r="75" spans="2:42" ht="21.95" customHeight="1" x14ac:dyDescent="0.25">
      <c r="C75" s="1" t="s">
        <v>125</v>
      </c>
    </row>
    <row r="76" spans="2:42" ht="30" customHeight="1" x14ac:dyDescent="0.25"/>
    <row r="77" spans="2:42" ht="21.95" customHeight="1" x14ac:dyDescent="0.25"/>
    <row r="78" spans="2:42" ht="21.95" customHeight="1" x14ac:dyDescent="0.25"/>
    <row r="79" spans="2:42" ht="30" customHeight="1" x14ac:dyDescent="0.25"/>
    <row r="80" spans="2:42" ht="30" customHeight="1" x14ac:dyDescent="0.25"/>
    <row r="81" ht="21.95" customHeight="1" x14ac:dyDescent="0.25"/>
    <row r="82" ht="21.95" customHeight="1" x14ac:dyDescent="0.25"/>
    <row r="83" ht="21.95" customHeight="1" x14ac:dyDescent="0.25"/>
    <row r="84" ht="30" customHeight="1" x14ac:dyDescent="0.25"/>
    <row r="85" ht="21.95" customHeight="1" x14ac:dyDescent="0.25"/>
    <row r="86" ht="21.95" customHeight="1" x14ac:dyDescent="0.25"/>
    <row r="87" ht="21.9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95" customHeight="1" x14ac:dyDescent="0.25"/>
    <row r="93" ht="21.95" customHeight="1" x14ac:dyDescent="0.25"/>
    <row r="94" ht="21.95" customHeight="1" x14ac:dyDescent="0.25"/>
    <row r="95" ht="21.95" customHeight="1" x14ac:dyDescent="0.25"/>
    <row r="96" ht="21.95" customHeight="1" x14ac:dyDescent="0.25"/>
    <row r="97" spans="58:59" ht="21.95" customHeight="1" x14ac:dyDescent="0.25"/>
    <row r="98" spans="58:59" ht="21.95" customHeight="1" x14ac:dyDescent="0.25"/>
    <row r="99" spans="58:59" ht="21.95" customHeight="1" x14ac:dyDescent="0.25"/>
    <row r="100" spans="58:59" ht="21.95" customHeight="1" x14ac:dyDescent="0.25"/>
    <row r="101" spans="58:59" ht="21.95" customHeight="1" x14ac:dyDescent="0.25"/>
    <row r="102" spans="58:59" ht="21.95" customHeight="1" x14ac:dyDescent="0.25"/>
    <row r="103" spans="58:59" ht="21.95" customHeight="1" x14ac:dyDescent="0.25"/>
    <row r="104" spans="58:59" ht="21.95" customHeight="1" x14ac:dyDescent="0.25"/>
    <row r="105" spans="58:59" ht="21.95" customHeight="1" x14ac:dyDescent="0.25"/>
    <row r="106" spans="58:59" ht="21.95" customHeight="1" x14ac:dyDescent="0.25"/>
    <row r="107" spans="58:59" ht="21.95" customHeight="1" x14ac:dyDescent="0.25">
      <c r="BF107" s="105"/>
      <c r="BG107" s="105"/>
    </row>
    <row r="108" spans="58:59" ht="21.95" customHeight="1" x14ac:dyDescent="0.25"/>
    <row r="109" spans="58:59" ht="21.95" customHeight="1" x14ac:dyDescent="0.25"/>
  </sheetData>
  <sheetProtection selectLockedCells="1" selectUnlockedCells="1"/>
  <mergeCells count="82">
    <mergeCell ref="B69:N69"/>
    <mergeCell ref="O69:AP69"/>
    <mergeCell ref="B70:N70"/>
    <mergeCell ref="O70:AP70"/>
    <mergeCell ref="B71:N71"/>
    <mergeCell ref="O71:AP71"/>
    <mergeCell ref="B67:N67"/>
    <mergeCell ref="O67:AB67"/>
    <mergeCell ref="AC67:AP67"/>
    <mergeCell ref="B68:N68"/>
    <mergeCell ref="O68:AB68"/>
    <mergeCell ref="AC68:AP68"/>
    <mergeCell ref="B65:N65"/>
    <mergeCell ref="O65:AB65"/>
    <mergeCell ref="AC65:AP65"/>
    <mergeCell ref="B66:N66"/>
    <mergeCell ref="O66:AB66"/>
    <mergeCell ref="AC66:AP66"/>
    <mergeCell ref="B63:N63"/>
    <mergeCell ref="O63:U63"/>
    <mergeCell ref="V63:AB63"/>
    <mergeCell ref="AC63:AI63"/>
    <mergeCell ref="AJ63:AP63"/>
    <mergeCell ref="B64:N64"/>
    <mergeCell ref="O64:U64"/>
    <mergeCell ref="V64:AB64"/>
    <mergeCell ref="AC64:AI64"/>
    <mergeCell ref="AJ64:AP64"/>
    <mergeCell ref="B61:N61"/>
    <mergeCell ref="O61:U61"/>
    <mergeCell ref="V61:AB61"/>
    <mergeCell ref="AC61:AI61"/>
    <mergeCell ref="AJ61:AP61"/>
    <mergeCell ref="B62:N62"/>
    <mergeCell ref="O62:U62"/>
    <mergeCell ref="V62:AB62"/>
    <mergeCell ref="AC62:AI62"/>
    <mergeCell ref="AJ62:AP62"/>
    <mergeCell ref="V59:AB59"/>
    <mergeCell ref="AC59:AI59"/>
    <mergeCell ref="AJ59:AP59"/>
    <mergeCell ref="B60:N60"/>
    <mergeCell ref="O60:U60"/>
    <mergeCell ref="V60:AB60"/>
    <mergeCell ref="AC60:AI60"/>
    <mergeCell ref="AJ60:AP60"/>
    <mergeCell ref="O59:U59"/>
    <mergeCell ref="B57:E57"/>
    <mergeCell ref="G57:M57"/>
    <mergeCell ref="B58:F58"/>
    <mergeCell ref="L58:N58"/>
    <mergeCell ref="B59:N59"/>
    <mergeCell ref="B8:AP8"/>
    <mergeCell ref="B56:F56"/>
    <mergeCell ref="L56:M56"/>
    <mergeCell ref="B14:AP14"/>
    <mergeCell ref="C15:AP15"/>
    <mergeCell ref="B29:E29"/>
    <mergeCell ref="O29:AP29"/>
    <mergeCell ref="B30:AP30"/>
    <mergeCell ref="B39:E39"/>
    <mergeCell ref="B51:E51"/>
    <mergeCell ref="O51:AP51"/>
    <mergeCell ref="B52:AP52"/>
    <mergeCell ref="B55:E55"/>
    <mergeCell ref="O55:AP55"/>
    <mergeCell ref="B13:E13"/>
    <mergeCell ref="O13:AP13"/>
    <mergeCell ref="C2:BD2"/>
    <mergeCell ref="E3:BD3"/>
    <mergeCell ref="E4:BD4"/>
    <mergeCell ref="B6:B7"/>
    <mergeCell ref="C6:C7"/>
    <mergeCell ref="D6:E6"/>
    <mergeCell ref="F6:F7"/>
    <mergeCell ref="G6:L6"/>
    <mergeCell ref="M6:M7"/>
    <mergeCell ref="N6:N7"/>
    <mergeCell ref="O6:U6"/>
    <mergeCell ref="V6:AB6"/>
    <mergeCell ref="AC6:AI6"/>
    <mergeCell ref="AJ6:AP6"/>
  </mergeCells>
  <conditionalFormatting sqref="C12:D12">
    <cfRule type="expression" dxfId="1" priority="1" stopIfTrue="1">
      <formula>NOT(ISERROR(SEARCH("MODUŁ PRZEDMIOTÓW PODSTAWOWYCH  ",C12)))</formula>
    </cfRule>
  </conditionalFormatting>
  <printOptions horizontalCentered="1" verticalCentered="1"/>
  <pageMargins left="0.23611111111111113" right="0.23611111111111113" top="0.55138888888888893" bottom="0.55138888888888893" header="0.51181102362204722" footer="0.51181102362204722"/>
  <pageSetup paperSize="9" firstPageNumber="0" fitToHeight="0" orientation="landscape" horizontalDpi="300" verticalDpi="300" r:id="rId1"/>
  <headerFooter alignWithMargins="0"/>
  <rowBreaks count="1" manualBreakCount="1">
    <brk id="60" max="16383" man="1"/>
  </rowBreaks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13"/>
  <sheetViews>
    <sheetView topLeftCell="A55" zoomScaleNormal="100" workbookViewId="0">
      <selection activeCell="J17" sqref="J17"/>
    </sheetView>
  </sheetViews>
  <sheetFormatPr defaultColWidth="9.140625" defaultRowHeight="11.25" x14ac:dyDescent="0.2"/>
  <cols>
    <col min="1" max="1" width="4.140625" style="106" customWidth="1"/>
    <col min="2" max="2" width="26.7109375" style="107" customWidth="1"/>
    <col min="3" max="3" width="11.7109375" style="107" customWidth="1"/>
    <col min="4" max="6" width="8.7109375" style="107" customWidth="1"/>
    <col min="7" max="7" width="8.7109375" style="106" customWidth="1"/>
    <col min="8" max="16384" width="9.140625" style="108"/>
  </cols>
  <sheetData>
    <row r="1" spans="1:9" x14ac:dyDescent="0.2">
      <c r="B1" s="273" t="s">
        <v>126</v>
      </c>
      <c r="C1" s="108"/>
      <c r="D1" s="108"/>
      <c r="E1" s="108"/>
      <c r="F1" s="108"/>
    </row>
    <row r="2" spans="1:9" ht="27.75" customHeight="1" x14ac:dyDescent="0.2">
      <c r="A2" s="109"/>
      <c r="B2" s="274" t="s">
        <v>127</v>
      </c>
      <c r="C2" s="110"/>
      <c r="D2" s="110"/>
      <c r="E2" s="110"/>
      <c r="F2" s="110"/>
      <c r="G2" s="109"/>
      <c r="H2" s="110"/>
      <c r="I2" s="111"/>
    </row>
    <row r="3" spans="1:9" ht="15.75" customHeight="1" x14ac:dyDescent="0.2">
      <c r="B3" s="459" t="s">
        <v>128</v>
      </c>
      <c r="C3" s="459"/>
      <c r="D3" s="459"/>
      <c r="E3" s="459"/>
      <c r="F3" s="459"/>
      <c r="G3" s="459"/>
    </row>
    <row r="4" spans="1:9" ht="26.25" customHeight="1" x14ac:dyDescent="0.2">
      <c r="A4" s="112" t="s">
        <v>129</v>
      </c>
      <c r="B4" s="268" t="s">
        <v>130</v>
      </c>
      <c r="C4" s="269" t="s">
        <v>131</v>
      </c>
      <c r="D4" s="460" t="s">
        <v>132</v>
      </c>
      <c r="E4" s="460"/>
      <c r="F4" s="270" t="s">
        <v>133</v>
      </c>
      <c r="G4" s="271" t="s">
        <v>134</v>
      </c>
    </row>
    <row r="5" spans="1:9" ht="21.75" customHeight="1" x14ac:dyDescent="0.2">
      <c r="A5" s="113" t="s">
        <v>27</v>
      </c>
      <c r="B5" s="383" t="s">
        <v>28</v>
      </c>
      <c r="C5" s="384" t="s">
        <v>135</v>
      </c>
      <c r="D5" s="385"/>
      <c r="E5" s="385" t="s">
        <v>136</v>
      </c>
      <c r="F5" s="385">
        <v>45</v>
      </c>
      <c r="G5" s="386">
        <v>3</v>
      </c>
    </row>
    <row r="6" spans="1:9" ht="21.75" customHeight="1" x14ac:dyDescent="0.2">
      <c r="A6" s="113" t="s">
        <v>29</v>
      </c>
      <c r="B6" s="383" t="s">
        <v>30</v>
      </c>
      <c r="C6" s="384" t="s">
        <v>137</v>
      </c>
      <c r="D6" s="385"/>
      <c r="E6" s="385" t="s">
        <v>136</v>
      </c>
      <c r="F6" s="385">
        <v>15</v>
      </c>
      <c r="G6" s="386">
        <v>2</v>
      </c>
    </row>
    <row r="7" spans="1:9" ht="21.75" customHeight="1" x14ac:dyDescent="0.2">
      <c r="A7" s="113" t="s">
        <v>31</v>
      </c>
      <c r="B7" s="383" t="s">
        <v>73</v>
      </c>
      <c r="C7" s="384" t="s">
        <v>138</v>
      </c>
      <c r="D7" s="385"/>
      <c r="E7" s="385" t="s">
        <v>136</v>
      </c>
      <c r="F7" s="385">
        <v>40</v>
      </c>
      <c r="G7" s="386">
        <v>2</v>
      </c>
    </row>
    <row r="8" spans="1:9" ht="21.75" customHeight="1" x14ac:dyDescent="0.2">
      <c r="A8" s="113" t="s">
        <v>33</v>
      </c>
      <c r="B8" s="383" t="s">
        <v>75</v>
      </c>
      <c r="C8" s="384" t="s">
        <v>138</v>
      </c>
      <c r="D8" s="385"/>
      <c r="E8" s="385" t="s">
        <v>136</v>
      </c>
      <c r="F8" s="385">
        <v>40</v>
      </c>
      <c r="G8" s="386">
        <v>2</v>
      </c>
    </row>
    <row r="9" spans="1:9" ht="21.75" customHeight="1" x14ac:dyDescent="0.2">
      <c r="A9" s="113" t="s">
        <v>38</v>
      </c>
      <c r="B9" s="383" t="s">
        <v>77</v>
      </c>
      <c r="C9" s="384" t="s">
        <v>138</v>
      </c>
      <c r="D9" s="385" t="s">
        <v>139</v>
      </c>
      <c r="E9" s="384"/>
      <c r="F9" s="385">
        <v>35</v>
      </c>
      <c r="G9" s="386">
        <v>3</v>
      </c>
    </row>
    <row r="10" spans="1:9" ht="21.75" customHeight="1" x14ac:dyDescent="0.2">
      <c r="A10" s="113" t="s">
        <v>40</v>
      </c>
      <c r="B10" s="383" t="s">
        <v>140</v>
      </c>
      <c r="C10" s="384" t="s">
        <v>137</v>
      </c>
      <c r="D10" s="385"/>
      <c r="E10" s="384" t="s">
        <v>136</v>
      </c>
      <c r="F10" s="385">
        <v>30</v>
      </c>
      <c r="G10" s="386">
        <v>2</v>
      </c>
    </row>
    <row r="11" spans="1:9" ht="21.75" customHeight="1" x14ac:dyDescent="0.2">
      <c r="A11" s="113" t="s">
        <v>42</v>
      </c>
      <c r="B11" s="387" t="s">
        <v>41</v>
      </c>
      <c r="C11" s="388" t="s">
        <v>141</v>
      </c>
      <c r="D11" s="385"/>
      <c r="E11" s="384" t="s">
        <v>136</v>
      </c>
      <c r="F11" s="385">
        <v>30</v>
      </c>
      <c r="G11" s="386">
        <v>2</v>
      </c>
    </row>
    <row r="12" spans="1:9" ht="21.75" customHeight="1" x14ac:dyDescent="0.2">
      <c r="A12" s="113" t="s">
        <v>44</v>
      </c>
      <c r="B12" s="387" t="s">
        <v>79</v>
      </c>
      <c r="C12" s="388" t="s">
        <v>141</v>
      </c>
      <c r="D12" s="385"/>
      <c r="E12" s="384" t="s">
        <v>136</v>
      </c>
      <c r="F12" s="385">
        <v>30</v>
      </c>
      <c r="G12" s="386">
        <v>2</v>
      </c>
    </row>
    <row r="13" spans="1:9" ht="21.75" customHeight="1" x14ac:dyDescent="0.2">
      <c r="A13" s="113" t="s">
        <v>46</v>
      </c>
      <c r="B13" s="383" t="s">
        <v>43</v>
      </c>
      <c r="C13" s="388" t="s">
        <v>141</v>
      </c>
      <c r="D13" s="389"/>
      <c r="E13" s="385" t="s">
        <v>136</v>
      </c>
      <c r="F13" s="385">
        <v>30</v>
      </c>
      <c r="G13" s="386">
        <v>2</v>
      </c>
    </row>
    <row r="14" spans="1:9" ht="21.75" customHeight="1" x14ac:dyDescent="0.2">
      <c r="A14" s="113" t="s">
        <v>48</v>
      </c>
      <c r="B14" s="387" t="s">
        <v>67</v>
      </c>
      <c r="C14" s="388" t="s">
        <v>138</v>
      </c>
      <c r="D14" s="385"/>
      <c r="E14" s="384" t="s">
        <v>136</v>
      </c>
      <c r="F14" s="385">
        <v>35</v>
      </c>
      <c r="G14" s="386">
        <v>2</v>
      </c>
    </row>
    <row r="15" spans="1:9" ht="21.75" customHeight="1" x14ac:dyDescent="0.2">
      <c r="A15" s="113" t="s">
        <v>51</v>
      </c>
      <c r="B15" s="383" t="s">
        <v>69</v>
      </c>
      <c r="C15" s="388" t="s">
        <v>138</v>
      </c>
      <c r="D15" s="389"/>
      <c r="E15" s="385" t="s">
        <v>136</v>
      </c>
      <c r="F15" s="385">
        <v>30</v>
      </c>
      <c r="G15" s="386">
        <v>2</v>
      </c>
    </row>
    <row r="16" spans="1:9" ht="21.75" customHeight="1" x14ac:dyDescent="0.2">
      <c r="A16" s="113" t="s">
        <v>53</v>
      </c>
      <c r="B16" s="383" t="s">
        <v>71</v>
      </c>
      <c r="C16" s="388" t="s">
        <v>138</v>
      </c>
      <c r="D16" s="389"/>
      <c r="E16" s="385" t="s">
        <v>136</v>
      </c>
      <c r="F16" s="385">
        <v>30</v>
      </c>
      <c r="G16" s="386">
        <v>2</v>
      </c>
    </row>
    <row r="17" spans="1:7" ht="21.75" customHeight="1" x14ac:dyDescent="0.2">
      <c r="A17" s="113" t="s">
        <v>55</v>
      </c>
      <c r="B17" s="383" t="s">
        <v>60</v>
      </c>
      <c r="C17" s="388" t="s">
        <v>137</v>
      </c>
      <c r="D17" s="389" t="s">
        <v>139</v>
      </c>
      <c r="E17" s="385" t="s">
        <v>136</v>
      </c>
      <c r="F17" s="385">
        <v>15</v>
      </c>
      <c r="G17" s="386">
        <v>2</v>
      </c>
    </row>
    <row r="18" spans="1:7" ht="21.75" customHeight="1" x14ac:dyDescent="0.2">
      <c r="A18" s="113" t="s">
        <v>57</v>
      </c>
      <c r="B18" s="383" t="s">
        <v>34</v>
      </c>
      <c r="C18" s="388" t="s">
        <v>141</v>
      </c>
      <c r="D18" s="389"/>
      <c r="E18" s="385" t="s">
        <v>136</v>
      </c>
      <c r="F18" s="385">
        <v>30</v>
      </c>
      <c r="G18" s="386">
        <v>2</v>
      </c>
    </row>
    <row r="19" spans="1:7" ht="21.75" customHeight="1" x14ac:dyDescent="0.2">
      <c r="A19" s="113"/>
      <c r="B19" s="461" t="s">
        <v>142</v>
      </c>
      <c r="C19" s="461"/>
      <c r="D19" s="461"/>
      <c r="E19" s="461"/>
      <c r="F19" s="390">
        <f>SUM(F5:F18)</f>
        <v>435</v>
      </c>
      <c r="G19" s="391">
        <f>SUM(G5:G18)</f>
        <v>30</v>
      </c>
    </row>
    <row r="20" spans="1:7" ht="21.75" customHeight="1" x14ac:dyDescent="0.2">
      <c r="A20" s="113"/>
      <c r="B20" s="461" t="s">
        <v>143</v>
      </c>
      <c r="C20" s="461"/>
      <c r="D20" s="461"/>
      <c r="E20" s="461"/>
      <c r="F20" s="461"/>
      <c r="G20" s="392"/>
    </row>
    <row r="21" spans="1:7" ht="21.75" customHeight="1" x14ac:dyDescent="0.2">
      <c r="A21" s="272"/>
      <c r="B21" s="462" t="s">
        <v>144</v>
      </c>
      <c r="C21" s="462"/>
      <c r="D21" s="462"/>
      <c r="E21" s="462"/>
      <c r="F21" s="462"/>
      <c r="G21" s="462"/>
    </row>
    <row r="22" spans="1:7" ht="21.75" customHeight="1" x14ac:dyDescent="0.2">
      <c r="A22" s="112" t="s">
        <v>129</v>
      </c>
      <c r="B22" s="393" t="s">
        <v>130</v>
      </c>
      <c r="C22" s="394" t="s">
        <v>131</v>
      </c>
      <c r="D22" s="458" t="s">
        <v>132</v>
      </c>
      <c r="E22" s="458"/>
      <c r="F22" s="395" t="s">
        <v>133</v>
      </c>
      <c r="G22" s="396" t="s">
        <v>134</v>
      </c>
    </row>
    <row r="23" spans="1:7" ht="21.75" customHeight="1" x14ac:dyDescent="0.2">
      <c r="A23" s="113" t="s">
        <v>27</v>
      </c>
      <c r="B23" s="383" t="s">
        <v>73</v>
      </c>
      <c r="C23" s="384" t="s">
        <v>138</v>
      </c>
      <c r="D23" s="385" t="s">
        <v>139</v>
      </c>
      <c r="E23" s="385"/>
      <c r="F23" s="385">
        <v>40</v>
      </c>
      <c r="G23" s="386">
        <v>2</v>
      </c>
    </row>
    <row r="24" spans="1:7" ht="21.75" customHeight="1" x14ac:dyDescent="0.2">
      <c r="A24" s="113" t="s">
        <v>29</v>
      </c>
      <c r="B24" s="383" t="s">
        <v>75</v>
      </c>
      <c r="C24" s="384" t="s">
        <v>138</v>
      </c>
      <c r="D24" s="385" t="s">
        <v>139</v>
      </c>
      <c r="E24" s="385"/>
      <c r="F24" s="385">
        <v>40</v>
      </c>
      <c r="G24" s="386">
        <v>2</v>
      </c>
    </row>
    <row r="25" spans="1:7" ht="22.5" customHeight="1" x14ac:dyDescent="0.2">
      <c r="A25" s="113" t="s">
        <v>31</v>
      </c>
      <c r="B25" s="383" t="s">
        <v>67</v>
      </c>
      <c r="C25" s="388" t="s">
        <v>138</v>
      </c>
      <c r="D25" s="389" t="s">
        <v>139</v>
      </c>
      <c r="E25" s="384"/>
      <c r="F25" s="385">
        <v>35</v>
      </c>
      <c r="G25" s="386">
        <v>2</v>
      </c>
    </row>
    <row r="26" spans="1:7" ht="21.75" customHeight="1" x14ac:dyDescent="0.2">
      <c r="A26" s="113" t="s">
        <v>33</v>
      </c>
      <c r="B26" s="383" t="s">
        <v>69</v>
      </c>
      <c r="C26" s="384" t="s">
        <v>138</v>
      </c>
      <c r="D26" s="385" t="s">
        <v>139</v>
      </c>
      <c r="E26" s="385"/>
      <c r="F26" s="385">
        <v>30</v>
      </c>
      <c r="G26" s="386">
        <v>2</v>
      </c>
    </row>
    <row r="27" spans="1:7" ht="21.75" customHeight="1" x14ac:dyDescent="0.2">
      <c r="A27" s="113" t="s">
        <v>38</v>
      </c>
      <c r="B27" s="383" t="s">
        <v>71</v>
      </c>
      <c r="C27" s="384" t="s">
        <v>138</v>
      </c>
      <c r="D27" s="385" t="s">
        <v>139</v>
      </c>
      <c r="E27" s="385"/>
      <c r="F27" s="385">
        <v>30</v>
      </c>
      <c r="G27" s="386">
        <v>2</v>
      </c>
    </row>
    <row r="28" spans="1:7" ht="21.75" customHeight="1" x14ac:dyDescent="0.2">
      <c r="A28" s="113" t="s">
        <v>40</v>
      </c>
      <c r="B28" s="383" t="s">
        <v>58</v>
      </c>
      <c r="C28" s="384" t="s">
        <v>141</v>
      </c>
      <c r="D28" s="385"/>
      <c r="E28" s="384" t="s">
        <v>136</v>
      </c>
      <c r="F28" s="385">
        <v>40</v>
      </c>
      <c r="G28" s="386">
        <v>2</v>
      </c>
    </row>
    <row r="29" spans="1:7" ht="21.75" customHeight="1" x14ac:dyDescent="0.2">
      <c r="A29" s="113" t="s">
        <v>42</v>
      </c>
      <c r="B29" s="383" t="s">
        <v>32</v>
      </c>
      <c r="C29" s="384" t="s">
        <v>137</v>
      </c>
      <c r="D29" s="385"/>
      <c r="E29" s="384" t="s">
        <v>136</v>
      </c>
      <c r="F29" s="385">
        <v>15</v>
      </c>
      <c r="G29" s="386">
        <v>1</v>
      </c>
    </row>
    <row r="30" spans="1:7" ht="21.75" customHeight="1" x14ac:dyDescent="0.2">
      <c r="A30" s="113" t="s">
        <v>44</v>
      </c>
      <c r="B30" s="383" t="s">
        <v>62</v>
      </c>
      <c r="C30" s="384" t="s">
        <v>137</v>
      </c>
      <c r="D30" s="385"/>
      <c r="E30" s="384" t="s">
        <v>136</v>
      </c>
      <c r="F30" s="385">
        <v>15</v>
      </c>
      <c r="G30" s="386">
        <v>1</v>
      </c>
    </row>
    <row r="31" spans="1:7" ht="21.75" customHeight="1" x14ac:dyDescent="0.2">
      <c r="A31" s="113" t="s">
        <v>46</v>
      </c>
      <c r="B31" s="383" t="s">
        <v>49</v>
      </c>
      <c r="C31" s="388" t="s">
        <v>145</v>
      </c>
      <c r="D31" s="385"/>
      <c r="E31" s="384" t="s">
        <v>136</v>
      </c>
      <c r="F31" s="385">
        <v>30</v>
      </c>
      <c r="G31" s="386">
        <v>2</v>
      </c>
    </row>
    <row r="32" spans="1:7" ht="21.75" customHeight="1" x14ac:dyDescent="0.2">
      <c r="A32" s="113" t="s">
        <v>48</v>
      </c>
      <c r="B32" s="383" t="s">
        <v>64</v>
      </c>
      <c r="C32" s="384" t="s">
        <v>141</v>
      </c>
      <c r="D32" s="385"/>
      <c r="E32" s="384" t="s">
        <v>136</v>
      </c>
      <c r="F32" s="385">
        <v>30</v>
      </c>
      <c r="G32" s="386">
        <v>2</v>
      </c>
    </row>
    <row r="33" spans="1:60" ht="21.75" customHeight="1" x14ac:dyDescent="0.2">
      <c r="A33" s="113" t="s">
        <v>51</v>
      </c>
      <c r="B33" s="383" t="s">
        <v>47</v>
      </c>
      <c r="C33" s="388" t="s">
        <v>141</v>
      </c>
      <c r="D33" s="385" t="s">
        <v>139</v>
      </c>
      <c r="E33" s="384"/>
      <c r="F33" s="385">
        <v>20</v>
      </c>
      <c r="G33" s="386">
        <v>1</v>
      </c>
    </row>
    <row r="34" spans="1:60" ht="21.75" customHeight="1" x14ac:dyDescent="0.2">
      <c r="A34" s="113" t="s">
        <v>53</v>
      </c>
      <c r="B34" s="383" t="s">
        <v>92</v>
      </c>
      <c r="C34" s="388" t="s">
        <v>138</v>
      </c>
      <c r="D34" s="385" t="s">
        <v>139</v>
      </c>
      <c r="E34" s="384"/>
      <c r="F34" s="385">
        <v>50</v>
      </c>
      <c r="G34" s="386">
        <v>3</v>
      </c>
    </row>
    <row r="35" spans="1:60" ht="21.75" customHeight="1" x14ac:dyDescent="0.2">
      <c r="A35" s="113" t="s">
        <v>55</v>
      </c>
      <c r="B35" s="383" t="s">
        <v>100</v>
      </c>
      <c r="C35" s="388" t="s">
        <v>138</v>
      </c>
      <c r="D35" s="385"/>
      <c r="E35" s="384" t="s">
        <v>136</v>
      </c>
      <c r="F35" s="385">
        <v>55</v>
      </c>
      <c r="G35" s="386">
        <v>3</v>
      </c>
    </row>
    <row r="36" spans="1:60" ht="21.75" customHeight="1" x14ac:dyDescent="0.2">
      <c r="A36" s="113" t="s">
        <v>57</v>
      </c>
      <c r="B36" s="383" t="s">
        <v>52</v>
      </c>
      <c r="C36" s="384" t="s">
        <v>141</v>
      </c>
      <c r="D36" s="385"/>
      <c r="E36" s="384" t="s">
        <v>136</v>
      </c>
      <c r="F36" s="385">
        <v>20</v>
      </c>
      <c r="G36" s="386">
        <v>1</v>
      </c>
    </row>
    <row r="37" spans="1:60" ht="21.75" customHeight="1" x14ac:dyDescent="0.2">
      <c r="A37" s="113" t="s">
        <v>59</v>
      </c>
      <c r="B37" s="383" t="s">
        <v>105</v>
      </c>
      <c r="C37" s="384" t="s">
        <v>146</v>
      </c>
      <c r="D37" s="385"/>
      <c r="E37" s="384" t="s">
        <v>136</v>
      </c>
      <c r="F37" s="385">
        <v>15</v>
      </c>
      <c r="G37" s="386">
        <v>1</v>
      </c>
    </row>
    <row r="38" spans="1:60" ht="21.75" customHeight="1" x14ac:dyDescent="0.2">
      <c r="A38" s="113" t="s">
        <v>61</v>
      </c>
      <c r="B38" s="383" t="s">
        <v>147</v>
      </c>
      <c r="C38" s="388" t="s">
        <v>148</v>
      </c>
      <c r="D38" s="389"/>
      <c r="E38" s="384" t="s">
        <v>136</v>
      </c>
      <c r="F38" s="385">
        <v>75</v>
      </c>
      <c r="G38" s="386">
        <v>3</v>
      </c>
    </row>
    <row r="39" spans="1:60" ht="21.75" customHeight="1" x14ac:dyDescent="0.2">
      <c r="A39" s="113"/>
      <c r="B39" s="461" t="s">
        <v>149</v>
      </c>
      <c r="C39" s="461"/>
      <c r="D39" s="461"/>
      <c r="E39" s="461"/>
      <c r="F39" s="397">
        <f>SUM(F23:F38)</f>
        <v>540</v>
      </c>
      <c r="G39" s="398">
        <f>SUM(G23:G38)</f>
        <v>30</v>
      </c>
    </row>
    <row r="40" spans="1:60" ht="21.75" customHeight="1" x14ac:dyDescent="0.2">
      <c r="A40" s="113"/>
      <c r="B40" s="461" t="s">
        <v>143</v>
      </c>
      <c r="C40" s="461"/>
      <c r="D40" s="461"/>
      <c r="E40" s="461"/>
      <c r="F40" s="461"/>
      <c r="G40" s="386"/>
    </row>
    <row r="41" spans="1:60" ht="21.75" customHeight="1" x14ac:dyDescent="0.2">
      <c r="A41" s="272"/>
      <c r="B41" s="462" t="s">
        <v>150</v>
      </c>
      <c r="C41" s="462"/>
      <c r="D41" s="462"/>
      <c r="E41" s="462"/>
      <c r="F41" s="462"/>
      <c r="G41" s="462"/>
    </row>
    <row r="42" spans="1:60" ht="21.75" customHeight="1" x14ac:dyDescent="0.2">
      <c r="A42" s="112" t="s">
        <v>129</v>
      </c>
      <c r="B42" s="399" t="s">
        <v>130</v>
      </c>
      <c r="C42" s="400" t="s">
        <v>131</v>
      </c>
      <c r="D42" s="458" t="s">
        <v>132</v>
      </c>
      <c r="E42" s="458"/>
      <c r="F42" s="401" t="s">
        <v>133</v>
      </c>
      <c r="G42" s="402" t="s">
        <v>134</v>
      </c>
    </row>
    <row r="43" spans="1:60" ht="21.75" customHeight="1" x14ac:dyDescent="0.2">
      <c r="A43" s="113" t="s">
        <v>27</v>
      </c>
      <c r="B43" s="383" t="s">
        <v>151</v>
      </c>
      <c r="C43" s="384" t="s">
        <v>138</v>
      </c>
      <c r="D43" s="385"/>
      <c r="E43" s="384" t="s">
        <v>136</v>
      </c>
      <c r="F43" s="385">
        <v>30</v>
      </c>
      <c r="G43" s="386">
        <v>2</v>
      </c>
    </row>
    <row r="44" spans="1:60" ht="21.75" customHeight="1" x14ac:dyDescent="0.2">
      <c r="A44" s="113" t="s">
        <v>29</v>
      </c>
      <c r="B44" s="383" t="s">
        <v>56</v>
      </c>
      <c r="C44" s="384" t="s">
        <v>141</v>
      </c>
      <c r="D44" s="385"/>
      <c r="E44" s="384" t="s">
        <v>136</v>
      </c>
      <c r="F44" s="385">
        <v>30</v>
      </c>
      <c r="G44" s="386">
        <v>2</v>
      </c>
    </row>
    <row r="45" spans="1:60" s="107" customFormat="1" ht="26.25" customHeight="1" x14ac:dyDescent="0.2">
      <c r="A45" s="113" t="s">
        <v>31</v>
      </c>
      <c r="B45" s="383" t="s">
        <v>86</v>
      </c>
      <c r="C45" s="384" t="s">
        <v>138</v>
      </c>
      <c r="D45" s="385"/>
      <c r="E45" s="385" t="s">
        <v>136</v>
      </c>
      <c r="F45" s="385">
        <v>60</v>
      </c>
      <c r="G45" s="386">
        <v>3</v>
      </c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</row>
    <row r="46" spans="1:60" ht="36" customHeight="1" x14ac:dyDescent="0.2">
      <c r="A46" s="113" t="s">
        <v>33</v>
      </c>
      <c r="B46" s="383" t="s">
        <v>88</v>
      </c>
      <c r="C46" s="384" t="s">
        <v>138</v>
      </c>
      <c r="D46" s="385" t="s">
        <v>139</v>
      </c>
      <c r="E46" s="384"/>
      <c r="F46" s="385">
        <v>30</v>
      </c>
      <c r="G46" s="386">
        <v>2</v>
      </c>
    </row>
    <row r="47" spans="1:60" ht="18.75" customHeight="1" x14ac:dyDescent="0.2">
      <c r="A47" s="113" t="s">
        <v>38</v>
      </c>
      <c r="B47" s="383" t="s">
        <v>90</v>
      </c>
      <c r="C47" s="384" t="s">
        <v>138</v>
      </c>
      <c r="D47" s="385" t="s">
        <v>139</v>
      </c>
      <c r="E47" s="384"/>
      <c r="F47" s="385">
        <v>30</v>
      </c>
      <c r="G47" s="386">
        <v>2</v>
      </c>
    </row>
    <row r="48" spans="1:60" ht="18.75" customHeight="1" x14ac:dyDescent="0.2">
      <c r="A48" s="163" t="s">
        <v>40</v>
      </c>
      <c r="B48" s="383" t="s">
        <v>92</v>
      </c>
      <c r="C48" s="384" t="s">
        <v>138</v>
      </c>
      <c r="D48" s="385"/>
      <c r="E48" s="384" t="s">
        <v>136</v>
      </c>
      <c r="F48" s="385">
        <v>30</v>
      </c>
      <c r="G48" s="386">
        <v>2</v>
      </c>
    </row>
    <row r="49" spans="1:7" ht="26.25" customHeight="1" x14ac:dyDescent="0.2">
      <c r="A49" s="163" t="s">
        <v>42</v>
      </c>
      <c r="B49" s="383" t="s">
        <v>96</v>
      </c>
      <c r="C49" s="384" t="s">
        <v>141</v>
      </c>
      <c r="D49" s="385"/>
      <c r="E49" s="384" t="s">
        <v>136</v>
      </c>
      <c r="F49" s="385">
        <v>40</v>
      </c>
      <c r="G49" s="386">
        <v>2</v>
      </c>
    </row>
    <row r="50" spans="1:7" ht="26.25" customHeight="1" x14ac:dyDescent="0.2">
      <c r="A50" s="163" t="s">
        <v>44</v>
      </c>
      <c r="B50" s="387" t="s">
        <v>152</v>
      </c>
      <c r="C50" s="384" t="s">
        <v>138</v>
      </c>
      <c r="D50" s="385"/>
      <c r="E50" s="384" t="s">
        <v>136</v>
      </c>
      <c r="F50" s="385">
        <v>35</v>
      </c>
      <c r="G50" s="386">
        <v>2</v>
      </c>
    </row>
    <row r="51" spans="1:7" ht="21.75" customHeight="1" x14ac:dyDescent="0.2">
      <c r="A51" s="163" t="s">
        <v>46</v>
      </c>
      <c r="B51" s="383" t="s">
        <v>49</v>
      </c>
      <c r="C51" s="384" t="s">
        <v>141</v>
      </c>
      <c r="D51" s="385"/>
      <c r="E51" s="384" t="s">
        <v>136</v>
      </c>
      <c r="F51" s="385">
        <v>30</v>
      </c>
      <c r="G51" s="386">
        <v>2</v>
      </c>
    </row>
    <row r="52" spans="1:7" ht="21.75" customHeight="1" x14ac:dyDescent="0.2">
      <c r="A52" s="113" t="s">
        <v>48</v>
      </c>
      <c r="B52" s="387" t="s">
        <v>105</v>
      </c>
      <c r="C52" s="388" t="s">
        <v>146</v>
      </c>
      <c r="D52" s="403"/>
      <c r="E52" s="384" t="s">
        <v>136</v>
      </c>
      <c r="F52" s="403">
        <v>15</v>
      </c>
      <c r="G52" s="404">
        <v>1</v>
      </c>
    </row>
    <row r="53" spans="1:7" ht="21.75" customHeight="1" x14ac:dyDescent="0.2">
      <c r="A53" s="113" t="s">
        <v>51</v>
      </c>
      <c r="B53" s="383" t="s">
        <v>147</v>
      </c>
      <c r="C53" s="388" t="s">
        <v>148</v>
      </c>
      <c r="D53" s="389"/>
      <c r="E53" s="384" t="s">
        <v>136</v>
      </c>
      <c r="F53" s="385">
        <v>125</v>
      </c>
      <c r="G53" s="386">
        <v>5</v>
      </c>
    </row>
    <row r="54" spans="1:7" ht="21.75" customHeight="1" x14ac:dyDescent="0.2">
      <c r="A54" s="113" t="s">
        <v>53</v>
      </c>
      <c r="B54" s="383" t="s">
        <v>102</v>
      </c>
      <c r="C54" s="388" t="s">
        <v>148</v>
      </c>
      <c r="D54" s="389"/>
      <c r="E54" s="384" t="s">
        <v>136</v>
      </c>
      <c r="F54" s="385">
        <v>125</v>
      </c>
      <c r="G54" s="386">
        <v>5</v>
      </c>
    </row>
    <row r="55" spans="1:7" ht="21.75" customHeight="1" x14ac:dyDescent="0.2">
      <c r="B55" s="461" t="s">
        <v>153</v>
      </c>
      <c r="C55" s="461"/>
      <c r="D55" s="461"/>
      <c r="E55" s="461"/>
      <c r="F55" s="397">
        <f>SUM(F43:F54)</f>
        <v>580</v>
      </c>
      <c r="G55" s="398">
        <f>SUM(G43:G54)</f>
        <v>30</v>
      </c>
    </row>
    <row r="56" spans="1:7" ht="21.75" customHeight="1" x14ac:dyDescent="0.2">
      <c r="A56" s="113"/>
      <c r="B56" s="461" t="s">
        <v>143</v>
      </c>
      <c r="C56" s="461"/>
      <c r="D56" s="461"/>
      <c r="E56" s="461"/>
      <c r="F56" s="461"/>
      <c r="G56" s="386"/>
    </row>
    <row r="57" spans="1:7" ht="21.75" customHeight="1" x14ac:dyDescent="0.2">
      <c r="A57" s="114"/>
      <c r="B57" s="462" t="s">
        <v>154</v>
      </c>
      <c r="C57" s="462"/>
      <c r="D57" s="462"/>
      <c r="E57" s="462"/>
      <c r="F57" s="462"/>
      <c r="G57" s="462"/>
    </row>
    <row r="58" spans="1:7" ht="23.25" customHeight="1" x14ac:dyDescent="0.2">
      <c r="A58" s="112" t="s">
        <v>129</v>
      </c>
      <c r="B58" s="405" t="s">
        <v>130</v>
      </c>
      <c r="C58" s="400" t="s">
        <v>131</v>
      </c>
      <c r="D58" s="458" t="s">
        <v>132</v>
      </c>
      <c r="E58" s="458"/>
      <c r="F58" s="406" t="s">
        <v>133</v>
      </c>
      <c r="G58" s="407" t="s">
        <v>134</v>
      </c>
    </row>
    <row r="59" spans="1:7" ht="21.75" customHeight="1" x14ac:dyDescent="0.2">
      <c r="A59" s="113" t="s">
        <v>27</v>
      </c>
      <c r="B59" s="383" t="s">
        <v>45</v>
      </c>
      <c r="C59" s="384" t="s">
        <v>138</v>
      </c>
      <c r="D59" s="385" t="s">
        <v>139</v>
      </c>
      <c r="E59" s="385"/>
      <c r="F59" s="385">
        <v>40</v>
      </c>
      <c r="G59" s="386">
        <v>2</v>
      </c>
    </row>
    <row r="60" spans="1:7" ht="24.75" customHeight="1" x14ac:dyDescent="0.2">
      <c r="A60" s="113" t="s">
        <v>29</v>
      </c>
      <c r="B60" s="383" t="s">
        <v>49</v>
      </c>
      <c r="C60" s="384" t="s">
        <v>141</v>
      </c>
      <c r="D60" s="385"/>
      <c r="E60" s="384" t="s">
        <v>136</v>
      </c>
      <c r="F60" s="385">
        <v>30</v>
      </c>
      <c r="G60" s="386">
        <v>2</v>
      </c>
    </row>
    <row r="61" spans="1:7" ht="21.75" customHeight="1" x14ac:dyDescent="0.2">
      <c r="A61" s="113" t="s">
        <v>31</v>
      </c>
      <c r="B61" s="383" t="s">
        <v>151</v>
      </c>
      <c r="C61" s="384" t="s">
        <v>141</v>
      </c>
      <c r="D61" s="385"/>
      <c r="E61" s="384" t="s">
        <v>136</v>
      </c>
      <c r="F61" s="385">
        <v>30</v>
      </c>
      <c r="G61" s="386">
        <v>2</v>
      </c>
    </row>
    <row r="62" spans="1:7" ht="21.75" customHeight="1" x14ac:dyDescent="0.2">
      <c r="A62" s="113" t="s">
        <v>33</v>
      </c>
      <c r="B62" s="383" t="s">
        <v>86</v>
      </c>
      <c r="C62" s="384" t="s">
        <v>138</v>
      </c>
      <c r="D62" s="385" t="s">
        <v>139</v>
      </c>
      <c r="E62" s="384"/>
      <c r="F62" s="385">
        <v>55</v>
      </c>
      <c r="G62" s="386">
        <v>3</v>
      </c>
    </row>
    <row r="63" spans="1:7" ht="21.75" customHeight="1" x14ac:dyDescent="0.2">
      <c r="A63" s="113" t="s">
        <v>38</v>
      </c>
      <c r="B63" s="383" t="s">
        <v>94</v>
      </c>
      <c r="C63" s="384" t="s">
        <v>141</v>
      </c>
      <c r="D63" s="385"/>
      <c r="E63" s="385" t="s">
        <v>136</v>
      </c>
      <c r="F63" s="385">
        <v>15</v>
      </c>
      <c r="G63" s="386">
        <v>1</v>
      </c>
    </row>
    <row r="64" spans="1:7" ht="21.75" customHeight="1" x14ac:dyDescent="0.2">
      <c r="A64" s="113" t="s">
        <v>40</v>
      </c>
      <c r="B64" s="387" t="s">
        <v>105</v>
      </c>
      <c r="C64" s="388" t="s">
        <v>146</v>
      </c>
      <c r="D64" s="385"/>
      <c r="E64" s="385" t="s">
        <v>136</v>
      </c>
      <c r="F64" s="403">
        <v>15</v>
      </c>
      <c r="G64" s="404">
        <v>1</v>
      </c>
    </row>
    <row r="65" spans="1:7" ht="21.75" customHeight="1" x14ac:dyDescent="0.2">
      <c r="A65" s="113" t="s">
        <v>42</v>
      </c>
      <c r="B65" s="387" t="s">
        <v>108</v>
      </c>
      <c r="C65" s="388" t="s">
        <v>155</v>
      </c>
      <c r="D65" s="385" t="s">
        <v>139</v>
      </c>
      <c r="E65" s="385"/>
      <c r="F65" s="403">
        <v>0</v>
      </c>
      <c r="G65" s="404">
        <v>15</v>
      </c>
    </row>
    <row r="66" spans="1:7" ht="21.75" customHeight="1" x14ac:dyDescent="0.2">
      <c r="A66" s="113" t="s">
        <v>44</v>
      </c>
      <c r="B66" s="383" t="s">
        <v>102</v>
      </c>
      <c r="C66" s="388" t="s">
        <v>148</v>
      </c>
      <c r="D66" s="389"/>
      <c r="E66" s="384" t="s">
        <v>136</v>
      </c>
      <c r="F66" s="385">
        <v>100</v>
      </c>
      <c r="G66" s="386">
        <v>4</v>
      </c>
    </row>
    <row r="67" spans="1:7" ht="21.75" customHeight="1" x14ac:dyDescent="0.2">
      <c r="A67" s="113"/>
      <c r="B67" s="463" t="s">
        <v>156</v>
      </c>
      <c r="C67" s="463"/>
      <c r="D67" s="463"/>
      <c r="E67" s="463"/>
      <c r="F67" s="408">
        <f>SUM(F59:F66)</f>
        <v>285</v>
      </c>
      <c r="G67" s="409">
        <f>SUM(G59:G66)</f>
        <v>30</v>
      </c>
    </row>
    <row r="68" spans="1:7" ht="21.75" customHeight="1" x14ac:dyDescent="0.2">
      <c r="B68" s="461" t="s">
        <v>143</v>
      </c>
      <c r="C68" s="461"/>
      <c r="D68" s="461"/>
      <c r="E68" s="461"/>
      <c r="F68" s="461"/>
      <c r="G68" s="386"/>
    </row>
    <row r="69" spans="1:7" ht="32.25" customHeight="1" x14ac:dyDescent="0.2">
      <c r="A69" s="108"/>
      <c r="B69" s="108"/>
      <c r="C69" s="108"/>
      <c r="D69" s="108"/>
      <c r="E69" s="108"/>
      <c r="F69" s="108"/>
      <c r="G69" s="108"/>
    </row>
    <row r="70" spans="1:7" ht="21.75" customHeight="1" x14ac:dyDescent="0.2">
      <c r="A70" s="108"/>
      <c r="B70" s="108"/>
      <c r="C70" s="108"/>
      <c r="D70" s="108"/>
      <c r="E70" s="108"/>
      <c r="F70" s="108"/>
      <c r="G70" s="108"/>
    </row>
    <row r="71" spans="1:7" ht="15.75" customHeight="1" x14ac:dyDescent="0.2">
      <c r="A71" s="108"/>
      <c r="B71" s="108"/>
      <c r="C71" s="108"/>
      <c r="D71" s="108"/>
      <c r="E71" s="108"/>
      <c r="F71" s="108"/>
      <c r="G71" s="108"/>
    </row>
    <row r="72" spans="1:7" ht="15.75" customHeight="1" x14ac:dyDescent="0.2">
      <c r="A72" s="108"/>
      <c r="B72" s="108"/>
      <c r="C72" s="108"/>
      <c r="D72" s="108"/>
      <c r="E72" s="108"/>
      <c r="F72" s="108"/>
      <c r="G72" s="108"/>
    </row>
    <row r="73" spans="1:7" ht="15.75" customHeight="1" x14ac:dyDescent="0.2">
      <c r="A73" s="108"/>
      <c r="B73" s="108"/>
      <c r="C73" s="108"/>
      <c r="D73" s="108"/>
      <c r="E73" s="108"/>
      <c r="F73" s="108"/>
      <c r="G73" s="108"/>
    </row>
    <row r="74" spans="1:7" ht="30.75" customHeight="1" x14ac:dyDescent="0.2">
      <c r="A74" s="108"/>
      <c r="B74" s="108"/>
      <c r="C74" s="108"/>
      <c r="D74" s="108"/>
      <c r="E74" s="108"/>
      <c r="F74" s="108"/>
      <c r="G74" s="108"/>
    </row>
    <row r="75" spans="1:7" ht="21.75" customHeight="1" x14ac:dyDescent="0.2">
      <c r="A75" s="108"/>
      <c r="B75" s="108"/>
      <c r="C75" s="108"/>
      <c r="D75" s="108"/>
      <c r="E75" s="108"/>
      <c r="F75" s="108"/>
      <c r="G75" s="108"/>
    </row>
    <row r="76" spans="1:7" ht="21.75" customHeight="1" x14ac:dyDescent="0.2">
      <c r="A76" s="108"/>
      <c r="B76" s="108"/>
      <c r="C76" s="108"/>
      <c r="D76" s="108"/>
      <c r="E76" s="108"/>
      <c r="F76" s="108"/>
      <c r="G76" s="108"/>
    </row>
    <row r="77" spans="1:7" ht="21.75" customHeight="1" x14ac:dyDescent="0.2">
      <c r="A77" s="108"/>
      <c r="B77" s="108"/>
      <c r="C77" s="108"/>
      <c r="D77" s="108"/>
      <c r="E77" s="108"/>
      <c r="F77" s="108"/>
      <c r="G77" s="108"/>
    </row>
    <row r="78" spans="1:7" ht="21.75" customHeight="1" x14ac:dyDescent="0.2">
      <c r="A78" s="108"/>
      <c r="B78" s="108"/>
      <c r="C78" s="108"/>
      <c r="D78" s="108"/>
      <c r="E78" s="108"/>
      <c r="F78" s="108"/>
      <c r="G78" s="108"/>
    </row>
    <row r="79" spans="1:7" ht="21.75" customHeight="1" x14ac:dyDescent="0.2">
      <c r="A79" s="108"/>
      <c r="B79" s="108"/>
      <c r="C79" s="108"/>
      <c r="D79" s="108"/>
      <c r="E79" s="108"/>
      <c r="F79" s="108"/>
      <c r="G79" s="108"/>
    </row>
    <row r="80" spans="1:7" ht="21.75" customHeight="1" x14ac:dyDescent="0.2">
      <c r="A80" s="108"/>
      <c r="B80" s="108"/>
      <c r="C80" s="108"/>
      <c r="D80" s="108"/>
      <c r="E80" s="108"/>
      <c r="F80" s="108"/>
      <c r="G80" s="108"/>
    </row>
    <row r="81" s="108" customFormat="1" ht="21.75" customHeight="1" x14ac:dyDescent="0.2"/>
    <row r="82" s="108" customFormat="1" ht="21.75" customHeight="1" x14ac:dyDescent="0.2"/>
    <row r="83" s="108" customFormat="1" ht="21.75" customHeight="1" x14ac:dyDescent="0.2"/>
    <row r="84" s="108" customFormat="1" ht="21.75" customHeight="1" x14ac:dyDescent="0.2"/>
    <row r="85" s="108" customFormat="1" ht="21.75" customHeight="1" x14ac:dyDescent="0.2"/>
    <row r="86" s="108" customFormat="1" ht="21.75" customHeight="1" x14ac:dyDescent="0.2"/>
    <row r="87" s="108" customFormat="1" ht="21.75" customHeight="1" x14ac:dyDescent="0.2"/>
    <row r="88" s="108" customFormat="1" ht="21.75" customHeight="1" x14ac:dyDescent="0.2"/>
    <row r="89" s="108" customFormat="1" ht="21.75" customHeight="1" x14ac:dyDescent="0.2"/>
    <row r="90" s="108" customFormat="1" ht="37.5" customHeight="1" x14ac:dyDescent="0.2"/>
    <row r="91" s="108" customFormat="1" ht="21.75" customHeight="1" x14ac:dyDescent="0.2"/>
    <row r="92" s="108" customFormat="1" ht="21.75" customHeight="1" x14ac:dyDescent="0.2"/>
    <row r="93" s="108" customFormat="1" ht="15.75" customHeight="1" x14ac:dyDescent="0.2"/>
    <row r="94" s="108" customFormat="1" ht="15.75" customHeight="1" x14ac:dyDescent="0.2"/>
    <row r="95" s="108" customFormat="1" ht="26.25" customHeight="1" x14ac:dyDescent="0.2"/>
    <row r="96" s="108" customFormat="1" ht="21.75" customHeight="1" x14ac:dyDescent="0.2"/>
    <row r="97" spans="1:7" ht="21.75" customHeight="1" x14ac:dyDescent="0.2">
      <c r="A97" s="108"/>
      <c r="B97" s="108"/>
      <c r="C97" s="108"/>
      <c r="D97" s="108"/>
      <c r="E97" s="108"/>
      <c r="F97" s="108"/>
      <c r="G97" s="108"/>
    </row>
    <row r="98" spans="1:7" ht="21.75" customHeight="1" x14ac:dyDescent="0.2">
      <c r="A98" s="108"/>
      <c r="B98" s="108"/>
      <c r="C98" s="108"/>
      <c r="D98" s="108"/>
      <c r="E98" s="108"/>
      <c r="F98" s="108"/>
      <c r="G98" s="108"/>
    </row>
    <row r="99" spans="1:7" ht="21.75" customHeight="1" x14ac:dyDescent="0.2">
      <c r="A99" s="108"/>
      <c r="B99" s="108"/>
      <c r="C99" s="108"/>
      <c r="D99" s="108"/>
      <c r="E99" s="108"/>
      <c r="F99" s="108"/>
      <c r="G99" s="108"/>
    </row>
    <row r="100" spans="1:7" ht="21.75" customHeight="1" x14ac:dyDescent="0.2">
      <c r="A100" s="108"/>
      <c r="B100" s="108"/>
      <c r="C100" s="108"/>
      <c r="D100" s="108"/>
      <c r="E100" s="108"/>
      <c r="F100" s="108"/>
      <c r="G100" s="108"/>
    </row>
    <row r="101" spans="1:7" ht="21.75" customHeight="1" x14ac:dyDescent="0.2">
      <c r="A101" s="108"/>
      <c r="B101" s="108"/>
      <c r="C101" s="108"/>
      <c r="D101" s="108"/>
      <c r="E101" s="108"/>
      <c r="F101" s="108"/>
      <c r="G101" s="108"/>
    </row>
    <row r="102" spans="1:7" ht="21.75" customHeight="1" x14ac:dyDescent="0.2">
      <c r="A102" s="108"/>
      <c r="B102" s="108"/>
      <c r="C102" s="108"/>
      <c r="D102" s="108"/>
      <c r="E102" s="108"/>
      <c r="F102" s="108"/>
      <c r="G102" s="108"/>
    </row>
    <row r="103" spans="1:7" ht="21.75" customHeight="1" x14ac:dyDescent="0.2">
      <c r="A103" s="108"/>
      <c r="B103" s="108"/>
      <c r="C103" s="108"/>
      <c r="D103" s="108"/>
      <c r="E103" s="108"/>
      <c r="F103" s="108"/>
      <c r="G103" s="108"/>
    </row>
    <row r="104" spans="1:7" ht="21.75" customHeight="1" x14ac:dyDescent="0.2">
      <c r="A104" s="108"/>
      <c r="B104" s="108"/>
      <c r="C104" s="108"/>
      <c r="D104" s="108"/>
      <c r="E104" s="108"/>
      <c r="F104" s="108"/>
      <c r="G104" s="108"/>
    </row>
    <row r="105" spans="1:7" ht="21.75" customHeight="1" x14ac:dyDescent="0.2">
      <c r="A105" s="108"/>
      <c r="B105" s="108"/>
      <c r="C105" s="108"/>
      <c r="D105" s="108"/>
      <c r="E105" s="108"/>
      <c r="F105" s="108"/>
      <c r="G105" s="108"/>
    </row>
    <row r="106" spans="1:7" ht="21.75" customHeight="1" x14ac:dyDescent="0.2">
      <c r="A106" s="108"/>
      <c r="B106" s="108"/>
      <c r="C106" s="108"/>
      <c r="D106" s="108"/>
      <c r="E106" s="108"/>
      <c r="F106" s="108"/>
      <c r="G106" s="108"/>
    </row>
    <row r="107" spans="1:7" ht="21.75" customHeight="1" x14ac:dyDescent="0.2">
      <c r="A107" s="108"/>
      <c r="B107" s="108"/>
      <c r="C107" s="108"/>
      <c r="D107" s="108"/>
      <c r="E107" s="108"/>
      <c r="F107" s="108"/>
      <c r="G107" s="108"/>
    </row>
    <row r="108" spans="1:7" ht="21.75" customHeight="1" x14ac:dyDescent="0.2"/>
    <row r="109" spans="1:7" ht="21.75" customHeight="1" x14ac:dyDescent="0.2"/>
    <row r="110" spans="1:7" ht="21.75" customHeight="1" x14ac:dyDescent="0.2"/>
    <row r="111" spans="1:7" ht="14.25" customHeight="1" x14ac:dyDescent="0.2"/>
    <row r="112" spans="1:7" ht="15.75" customHeight="1" x14ac:dyDescent="0.2"/>
    <row r="113" ht="17.25" customHeight="1" x14ac:dyDescent="0.2"/>
  </sheetData>
  <sheetProtection selectLockedCells="1" selectUnlockedCells="1"/>
  <mergeCells count="16">
    <mergeCell ref="B57:G57"/>
    <mergeCell ref="D58:E58"/>
    <mergeCell ref="B67:E67"/>
    <mergeCell ref="B68:F68"/>
    <mergeCell ref="B39:E39"/>
    <mergeCell ref="B40:F40"/>
    <mergeCell ref="B41:G41"/>
    <mergeCell ref="D42:E42"/>
    <mergeCell ref="B55:E55"/>
    <mergeCell ref="B56:F56"/>
    <mergeCell ref="D22:E22"/>
    <mergeCell ref="B3:G3"/>
    <mergeCell ref="D4:E4"/>
    <mergeCell ref="B19:E19"/>
    <mergeCell ref="B20:F20"/>
    <mergeCell ref="B21:G21"/>
  </mergeCells>
  <pageMargins left="0.47222222222222227" right="0" top="0.19652777777777777" bottom="0.19652777777777777" header="0.51181102362204722" footer="0.51181102362204722"/>
  <pageSetup paperSize="9"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G109"/>
  <sheetViews>
    <sheetView zoomScale="70" zoomScaleNormal="70" zoomScaleSheetLayoutView="70" workbookViewId="0">
      <pane xSplit="13" ySplit="8" topLeftCell="N9" activePane="bottomRight" state="frozen"/>
      <selection pane="topRight" activeCell="N1" sqref="N1"/>
      <selection pane="bottomLeft" activeCell="A45" sqref="A45"/>
      <selection pane="bottomRight" activeCell="AC59" sqref="AC59:AI59"/>
    </sheetView>
  </sheetViews>
  <sheetFormatPr defaultColWidth="8.7109375" defaultRowHeight="15" x14ac:dyDescent="0.25"/>
  <cols>
    <col min="1" max="1" width="4.28515625" style="1" customWidth="1"/>
    <col min="2" max="2" width="6.140625" style="1" customWidth="1"/>
    <col min="3" max="3" width="59.42578125" style="1" customWidth="1"/>
    <col min="4" max="5" width="5.7109375" style="1" customWidth="1"/>
    <col min="6" max="7" width="8" style="1" customWidth="1"/>
    <col min="8" max="8" width="7.42578125" style="1" customWidth="1"/>
    <col min="9" max="9" width="7.28515625" style="1" customWidth="1"/>
    <col min="10" max="10" width="8.7109375" style="1"/>
    <col min="11" max="11" width="8" style="1" customWidth="1"/>
    <col min="12" max="12" width="6.42578125" style="1" customWidth="1"/>
    <col min="13" max="13" width="9" style="1" customWidth="1"/>
    <col min="14" max="14" width="7.85546875" style="1" customWidth="1"/>
    <col min="15" max="56" width="4.7109375" style="1" customWidth="1"/>
    <col min="57" max="16384" width="8.7109375" style="1"/>
  </cols>
  <sheetData>
    <row r="1" spans="2:56" x14ac:dyDescent="0.25">
      <c r="C1" s="2" t="s">
        <v>157</v>
      </c>
      <c r="AQ1" s="1" t="e">
        <f>#REF!=SUM(#REF!,#REF!,#REF!,#REF!,#REF!,#REF!)</f>
        <v>#REF!</v>
      </c>
    </row>
    <row r="2" spans="2:56" ht="18.75" x14ac:dyDescent="0.3">
      <c r="C2" s="417" t="s">
        <v>172</v>
      </c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  <c r="AQ2" s="417"/>
      <c r="AR2" s="417"/>
      <c r="AS2" s="417"/>
      <c r="AT2" s="417"/>
      <c r="AU2" s="417"/>
      <c r="AV2" s="417"/>
      <c r="AW2" s="417"/>
      <c r="AX2" s="417"/>
      <c r="AY2" s="417"/>
      <c r="AZ2" s="417"/>
      <c r="BA2" s="417"/>
      <c r="BB2" s="417"/>
      <c r="BC2" s="417"/>
      <c r="BD2" s="417"/>
    </row>
    <row r="3" spans="2:56" ht="18.75" x14ac:dyDescent="0.3">
      <c r="C3" s="3" t="s">
        <v>1</v>
      </c>
      <c r="D3" s="3"/>
      <c r="E3" s="417" t="s">
        <v>2</v>
      </c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417"/>
      <c r="AL3" s="417"/>
      <c r="AM3" s="417"/>
      <c r="AN3" s="417"/>
      <c r="AO3" s="417"/>
      <c r="AP3" s="417"/>
      <c r="AQ3" s="417"/>
      <c r="AR3" s="417"/>
      <c r="AS3" s="417"/>
      <c r="AT3" s="417"/>
      <c r="AU3" s="417"/>
      <c r="AV3" s="417"/>
      <c r="AW3" s="417"/>
      <c r="AX3" s="417"/>
      <c r="AY3" s="417"/>
      <c r="AZ3" s="417"/>
      <c r="BA3" s="417"/>
      <c r="BB3" s="417"/>
      <c r="BC3" s="417"/>
      <c r="BD3" s="417"/>
    </row>
    <row r="4" spans="2:56" ht="18.75" x14ac:dyDescent="0.3">
      <c r="C4" s="3" t="s">
        <v>3</v>
      </c>
      <c r="D4" s="3"/>
      <c r="E4" s="417" t="s">
        <v>158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</row>
    <row r="5" spans="2:56" ht="14.25" customHeight="1" thickBot="1" x14ac:dyDescent="0.3">
      <c r="C5" s="4"/>
      <c r="D5" s="4"/>
      <c r="AC5" s="5"/>
      <c r="AF5" s="6"/>
      <c r="AG5" s="6"/>
      <c r="AH5" s="6"/>
    </row>
    <row r="6" spans="2:56" ht="47.25" customHeight="1" thickBot="1" x14ac:dyDescent="0.3">
      <c r="B6" s="418" t="s">
        <v>5</v>
      </c>
      <c r="C6" s="465" t="s">
        <v>6</v>
      </c>
      <c r="D6" s="467" t="s">
        <v>7</v>
      </c>
      <c r="E6" s="420"/>
      <c r="F6" s="468" t="s">
        <v>8</v>
      </c>
      <c r="G6" s="418" t="s">
        <v>9</v>
      </c>
      <c r="H6" s="418"/>
      <c r="I6" s="418"/>
      <c r="J6" s="418"/>
      <c r="K6" s="418"/>
      <c r="L6" s="418"/>
      <c r="M6" s="470" t="s">
        <v>10</v>
      </c>
      <c r="N6" s="468" t="s">
        <v>11</v>
      </c>
      <c r="O6" s="423" t="s">
        <v>12</v>
      </c>
      <c r="P6" s="423"/>
      <c r="Q6" s="423"/>
      <c r="R6" s="423"/>
      <c r="S6" s="423"/>
      <c r="T6" s="423"/>
      <c r="U6" s="423"/>
      <c r="V6" s="472" t="s">
        <v>13</v>
      </c>
      <c r="W6" s="472"/>
      <c r="X6" s="472"/>
      <c r="Y6" s="472"/>
      <c r="Z6" s="472"/>
      <c r="AA6" s="472"/>
      <c r="AB6" s="472"/>
      <c r="AC6" s="418" t="s">
        <v>14</v>
      </c>
      <c r="AD6" s="418"/>
      <c r="AE6" s="418"/>
      <c r="AF6" s="418"/>
      <c r="AG6" s="418"/>
      <c r="AH6" s="418"/>
      <c r="AI6" s="418"/>
      <c r="AJ6" s="472" t="s">
        <v>15</v>
      </c>
      <c r="AK6" s="472"/>
      <c r="AL6" s="472"/>
      <c r="AM6" s="472"/>
      <c r="AN6" s="472"/>
      <c r="AO6" s="472"/>
      <c r="AP6" s="472"/>
    </row>
    <row r="7" spans="2:56" ht="131.25" customHeight="1" thickBot="1" x14ac:dyDescent="0.3">
      <c r="B7" s="464"/>
      <c r="C7" s="466"/>
      <c r="D7" s="203" t="s">
        <v>16</v>
      </c>
      <c r="E7" s="204" t="s">
        <v>17</v>
      </c>
      <c r="F7" s="469"/>
      <c r="G7" s="205" t="s">
        <v>18</v>
      </c>
      <c r="H7" s="206" t="s">
        <v>19</v>
      </c>
      <c r="I7" s="206" t="s">
        <v>20</v>
      </c>
      <c r="J7" s="207" t="s">
        <v>21</v>
      </c>
      <c r="K7" s="208" t="s">
        <v>22</v>
      </c>
      <c r="L7" s="209" t="s">
        <v>23</v>
      </c>
      <c r="M7" s="471"/>
      <c r="N7" s="469"/>
      <c r="O7" s="210" t="s">
        <v>24</v>
      </c>
      <c r="P7" s="208" t="s">
        <v>19</v>
      </c>
      <c r="Q7" s="208" t="s">
        <v>20</v>
      </c>
      <c r="R7" s="211" t="s">
        <v>21</v>
      </c>
      <c r="S7" s="212" t="s">
        <v>22</v>
      </c>
      <c r="T7" s="212" t="s">
        <v>23</v>
      </c>
      <c r="U7" s="212" t="s">
        <v>25</v>
      </c>
      <c r="V7" s="213" t="s">
        <v>24</v>
      </c>
      <c r="W7" s="214" t="s">
        <v>19</v>
      </c>
      <c r="X7" s="215" t="s">
        <v>20</v>
      </c>
      <c r="Y7" s="214" t="s">
        <v>21</v>
      </c>
      <c r="Z7" s="216" t="s">
        <v>22</v>
      </c>
      <c r="AA7" s="216" t="s">
        <v>23</v>
      </c>
      <c r="AB7" s="217" t="s">
        <v>25</v>
      </c>
      <c r="AC7" s="210" t="s">
        <v>24</v>
      </c>
      <c r="AD7" s="208" t="s">
        <v>19</v>
      </c>
      <c r="AE7" s="208" t="s">
        <v>20</v>
      </c>
      <c r="AF7" s="211" t="s">
        <v>21</v>
      </c>
      <c r="AG7" s="212" t="s">
        <v>22</v>
      </c>
      <c r="AH7" s="212" t="s">
        <v>23</v>
      </c>
      <c r="AI7" s="212" t="s">
        <v>25</v>
      </c>
      <c r="AJ7" s="213" t="s">
        <v>24</v>
      </c>
      <c r="AK7" s="214" t="s">
        <v>19</v>
      </c>
      <c r="AL7" s="215" t="s">
        <v>20</v>
      </c>
      <c r="AM7" s="214" t="s">
        <v>21</v>
      </c>
      <c r="AN7" s="216" t="s">
        <v>22</v>
      </c>
      <c r="AO7" s="216" t="s">
        <v>23</v>
      </c>
      <c r="AP7" s="217" t="s">
        <v>25</v>
      </c>
    </row>
    <row r="8" spans="2:56" ht="30" customHeight="1" thickBot="1" x14ac:dyDescent="0.3">
      <c r="B8" s="473" t="s">
        <v>26</v>
      </c>
      <c r="C8" s="474"/>
      <c r="D8" s="474"/>
      <c r="E8" s="474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475"/>
    </row>
    <row r="9" spans="2:56" ht="21.95" customHeight="1" x14ac:dyDescent="0.25">
      <c r="B9" s="219" t="s">
        <v>27</v>
      </c>
      <c r="C9" s="309" t="s">
        <v>28</v>
      </c>
      <c r="D9" s="175"/>
      <c r="E9" s="22">
        <v>1</v>
      </c>
      <c r="F9" s="115">
        <f>SUM(U9,AB9,AI9,AP9)</f>
        <v>3</v>
      </c>
      <c r="G9" s="24">
        <f t="shared" ref="G9:K12" si="0">SUM(O9,V9,AC9,AJ9)</f>
        <v>0</v>
      </c>
      <c r="H9" s="24">
        <f t="shared" si="0"/>
        <v>0</v>
      </c>
      <c r="I9" s="24">
        <f t="shared" si="0"/>
        <v>45</v>
      </c>
      <c r="J9" s="24">
        <f t="shared" si="0"/>
        <v>0</v>
      </c>
      <c r="K9" s="24">
        <f t="shared" si="0"/>
        <v>0</v>
      </c>
      <c r="L9" s="25">
        <f>SUM(T9,AA9,AH9,AO9,)</f>
        <v>30</v>
      </c>
      <c r="M9" s="116">
        <f>SUM(G9:J9)</f>
        <v>45</v>
      </c>
      <c r="N9" s="117">
        <f>SUM(G9:L9)</f>
        <v>75</v>
      </c>
      <c r="O9" s="319"/>
      <c r="P9" s="320"/>
      <c r="Q9" s="320">
        <v>45</v>
      </c>
      <c r="R9" s="320"/>
      <c r="S9" s="321"/>
      <c r="T9" s="321">
        <v>30</v>
      </c>
      <c r="U9" s="321">
        <v>3</v>
      </c>
      <c r="V9" s="118"/>
      <c r="W9" s="119"/>
      <c r="X9" s="119"/>
      <c r="Y9" s="119"/>
      <c r="Z9" s="120"/>
      <c r="AA9" s="120"/>
      <c r="AB9" s="121"/>
      <c r="AC9" s="328"/>
      <c r="AD9" s="320"/>
      <c r="AE9" s="320"/>
      <c r="AF9" s="320"/>
      <c r="AG9" s="321"/>
      <c r="AH9" s="321"/>
      <c r="AI9" s="321"/>
      <c r="AJ9" s="118"/>
      <c r="AK9" s="119"/>
      <c r="AL9" s="119"/>
      <c r="AM9" s="119"/>
      <c r="AN9" s="120"/>
      <c r="AO9" s="120"/>
      <c r="AP9" s="220"/>
    </row>
    <row r="10" spans="2:56" ht="21.95" customHeight="1" x14ac:dyDescent="0.25">
      <c r="B10" s="219" t="s">
        <v>29</v>
      </c>
      <c r="C10" s="310" t="s">
        <v>30</v>
      </c>
      <c r="D10" s="45"/>
      <c r="E10" s="32">
        <v>1</v>
      </c>
      <c r="F10" s="115">
        <f>SUM(U10,AB10,AI10,AP10)</f>
        <v>2</v>
      </c>
      <c r="G10" s="24">
        <f t="shared" si="0"/>
        <v>15</v>
      </c>
      <c r="H10" s="24">
        <f t="shared" si="0"/>
        <v>0</v>
      </c>
      <c r="I10" s="24">
        <f t="shared" si="0"/>
        <v>0</v>
      </c>
      <c r="J10" s="24">
        <f t="shared" si="0"/>
        <v>0</v>
      </c>
      <c r="K10" s="24">
        <f t="shared" si="0"/>
        <v>0</v>
      </c>
      <c r="L10" s="25">
        <f>SUM(T10,AA10,AH10,AO10,)</f>
        <v>35</v>
      </c>
      <c r="M10" s="116">
        <f>SUM(G10:J10)</f>
        <v>15</v>
      </c>
      <c r="N10" s="117">
        <f>SUM(G10:L10)</f>
        <v>50</v>
      </c>
      <c r="O10" s="322">
        <v>15</v>
      </c>
      <c r="P10" s="323"/>
      <c r="Q10" s="323"/>
      <c r="R10" s="323"/>
      <c r="S10" s="324"/>
      <c r="T10" s="324">
        <v>35</v>
      </c>
      <c r="U10" s="324">
        <v>2</v>
      </c>
      <c r="V10" s="122"/>
      <c r="W10" s="123"/>
      <c r="X10" s="123"/>
      <c r="Y10" s="123"/>
      <c r="Z10" s="124"/>
      <c r="AA10" s="124"/>
      <c r="AB10" s="125"/>
      <c r="AC10" s="329"/>
      <c r="AD10" s="323"/>
      <c r="AE10" s="323"/>
      <c r="AF10" s="323"/>
      <c r="AG10" s="324"/>
      <c r="AH10" s="324"/>
      <c r="AI10" s="324"/>
      <c r="AJ10" s="122"/>
      <c r="AK10" s="123"/>
      <c r="AL10" s="123"/>
      <c r="AM10" s="123"/>
      <c r="AN10" s="124"/>
      <c r="AO10" s="124"/>
      <c r="AP10" s="196"/>
    </row>
    <row r="11" spans="2:56" ht="21.95" customHeight="1" x14ac:dyDescent="0.25">
      <c r="B11" s="219" t="s">
        <v>31</v>
      </c>
      <c r="C11" s="311" t="s">
        <v>32</v>
      </c>
      <c r="D11" s="95"/>
      <c r="E11" s="32">
        <v>2</v>
      </c>
      <c r="F11" s="115">
        <f>SUM(U11,AB11,AI11,AP11)</f>
        <v>1</v>
      </c>
      <c r="G11" s="24">
        <f t="shared" si="0"/>
        <v>15</v>
      </c>
      <c r="H11" s="24">
        <f t="shared" si="0"/>
        <v>0</v>
      </c>
      <c r="I11" s="24">
        <f t="shared" si="0"/>
        <v>0</v>
      </c>
      <c r="J11" s="24">
        <f t="shared" si="0"/>
        <v>0</v>
      </c>
      <c r="K11" s="24">
        <f t="shared" si="0"/>
        <v>0</v>
      </c>
      <c r="L11" s="25">
        <f>SUM(T11,AA11,AH11,AO11,)</f>
        <v>10</v>
      </c>
      <c r="M11" s="116">
        <f>SUM(G11:J11)</f>
        <v>15</v>
      </c>
      <c r="N11" s="117">
        <f>SUM(G11:L11)</f>
        <v>25</v>
      </c>
      <c r="O11" s="322"/>
      <c r="P11" s="323"/>
      <c r="Q11" s="323"/>
      <c r="R11" s="323"/>
      <c r="S11" s="324"/>
      <c r="T11" s="324"/>
      <c r="U11" s="324"/>
      <c r="V11" s="122">
        <v>15</v>
      </c>
      <c r="W11" s="123"/>
      <c r="X11" s="123"/>
      <c r="Y11" s="123"/>
      <c r="Z11" s="124"/>
      <c r="AA11" s="124">
        <v>10</v>
      </c>
      <c r="AB11" s="125">
        <v>1</v>
      </c>
      <c r="AC11" s="329"/>
      <c r="AD11" s="323"/>
      <c r="AE11" s="323"/>
      <c r="AF11" s="323"/>
      <c r="AG11" s="324"/>
      <c r="AH11" s="324"/>
      <c r="AI11" s="324"/>
      <c r="AJ11" s="122"/>
      <c r="AK11" s="123"/>
      <c r="AL11" s="123"/>
      <c r="AM11" s="123"/>
      <c r="AN11" s="124"/>
      <c r="AO11" s="124"/>
      <c r="AP11" s="196"/>
    </row>
    <row r="12" spans="2:56" ht="21.95" customHeight="1" thickBot="1" x14ac:dyDescent="0.3">
      <c r="B12" s="221" t="s">
        <v>33</v>
      </c>
      <c r="C12" s="416" t="s">
        <v>34</v>
      </c>
      <c r="D12" s="222"/>
      <c r="E12" s="223">
        <v>1</v>
      </c>
      <c r="F12" s="224">
        <f>SUM(U12,AB12,AI12,AP12)</f>
        <v>2</v>
      </c>
      <c r="G12" s="225">
        <f t="shared" si="0"/>
        <v>0</v>
      </c>
      <c r="H12" s="225">
        <f t="shared" si="0"/>
        <v>30</v>
      </c>
      <c r="I12" s="225">
        <f t="shared" si="0"/>
        <v>0</v>
      </c>
      <c r="J12" s="225">
        <f t="shared" si="0"/>
        <v>0</v>
      </c>
      <c r="K12" s="225">
        <f t="shared" si="0"/>
        <v>0</v>
      </c>
      <c r="L12" s="226">
        <f>SUM(T12,AA12,AH12,AO12,)</f>
        <v>20</v>
      </c>
      <c r="M12" s="227">
        <f>SUM(G12:J12)</f>
        <v>30</v>
      </c>
      <c r="N12" s="228">
        <f>SUM(G12:L12)</f>
        <v>50</v>
      </c>
      <c r="O12" s="414"/>
      <c r="P12" s="414">
        <v>30</v>
      </c>
      <c r="Q12" s="414"/>
      <c r="R12" s="414"/>
      <c r="S12" s="414"/>
      <c r="T12" s="414">
        <v>20</v>
      </c>
      <c r="U12" s="414">
        <v>2</v>
      </c>
      <c r="V12" s="229"/>
      <c r="W12" s="230"/>
      <c r="X12" s="230"/>
      <c r="Y12" s="230"/>
      <c r="Z12" s="231"/>
      <c r="AA12" s="231"/>
      <c r="AB12" s="232"/>
      <c r="AC12" s="414"/>
      <c r="AD12" s="414"/>
      <c r="AE12" s="414"/>
      <c r="AF12" s="414"/>
      <c r="AG12" s="414"/>
      <c r="AH12" s="414"/>
      <c r="AI12" s="414"/>
      <c r="AJ12" s="229"/>
      <c r="AK12" s="230"/>
      <c r="AL12" s="230"/>
      <c r="AM12" s="230"/>
      <c r="AN12" s="231"/>
      <c r="AO12" s="231"/>
      <c r="AP12" s="233"/>
    </row>
    <row r="13" spans="2:56" ht="21.95" customHeight="1" thickBot="1" x14ac:dyDescent="0.3">
      <c r="B13" s="484" t="s">
        <v>35</v>
      </c>
      <c r="C13" s="484"/>
      <c r="D13" s="484"/>
      <c r="E13" s="484"/>
      <c r="F13" s="242">
        <f t="shared" ref="F13:N13" si="1">SUM(F9:F12)</f>
        <v>8</v>
      </c>
      <c r="G13" s="218">
        <f t="shared" si="1"/>
        <v>30</v>
      </c>
      <c r="H13" s="218">
        <f t="shared" si="1"/>
        <v>30</v>
      </c>
      <c r="I13" s="218">
        <f t="shared" si="1"/>
        <v>45</v>
      </c>
      <c r="J13" s="218">
        <f t="shared" si="1"/>
        <v>0</v>
      </c>
      <c r="K13" s="218">
        <f t="shared" si="1"/>
        <v>0</v>
      </c>
      <c r="L13" s="243">
        <f t="shared" si="1"/>
        <v>95</v>
      </c>
      <c r="M13" s="244">
        <f t="shared" si="1"/>
        <v>105</v>
      </c>
      <c r="N13" s="218">
        <f t="shared" si="1"/>
        <v>200</v>
      </c>
      <c r="O13" s="493"/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3"/>
      <c r="AO13" s="493"/>
      <c r="AP13" s="493"/>
    </row>
    <row r="14" spans="2:56" ht="32.25" customHeight="1" thickBot="1" x14ac:dyDescent="0.3">
      <c r="B14" s="478" t="s">
        <v>36</v>
      </c>
      <c r="C14" s="478"/>
      <c r="D14" s="478"/>
      <c r="E14" s="478"/>
      <c r="F14" s="478"/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8"/>
      <c r="R14" s="478"/>
      <c r="S14" s="478"/>
      <c r="T14" s="478"/>
      <c r="U14" s="478"/>
      <c r="V14" s="478"/>
      <c r="W14" s="478"/>
      <c r="X14" s="478"/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478"/>
      <c r="AN14" s="478"/>
      <c r="AO14" s="478"/>
      <c r="AP14" s="478"/>
    </row>
    <row r="15" spans="2:56" ht="21.95" customHeight="1" x14ac:dyDescent="0.25">
      <c r="B15" s="43"/>
      <c r="C15" s="429" t="s">
        <v>37</v>
      </c>
      <c r="D15" s="429"/>
      <c r="E15" s="429"/>
      <c r="F15" s="429"/>
      <c r="G15" s="429"/>
      <c r="H15" s="429"/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29"/>
    </row>
    <row r="16" spans="2:56" ht="29.25" customHeight="1" x14ac:dyDescent="0.25">
      <c r="B16" s="32" t="s">
        <v>38</v>
      </c>
      <c r="C16" s="312" t="s">
        <v>39</v>
      </c>
      <c r="D16" s="175"/>
      <c r="E16" s="176">
        <v>1</v>
      </c>
      <c r="F16" s="115">
        <f t="shared" ref="F16:F28" si="2">SUM(U16,AB16,AI16,AP16)</f>
        <v>2</v>
      </c>
      <c r="G16" s="24">
        <f t="shared" ref="G16:G28" si="3">SUM(O16,V16,AC16,AJ16)</f>
        <v>30</v>
      </c>
      <c r="H16" s="24">
        <f t="shared" ref="H16:H28" si="4">SUM(P16,W16,AD16,AK16)</f>
        <v>0</v>
      </c>
      <c r="I16" s="24">
        <f t="shared" ref="I16:I28" si="5">SUM(Q16,X16,AE16,AL16)</f>
        <v>0</v>
      </c>
      <c r="J16" s="24">
        <f t="shared" ref="J16:J28" si="6">SUM(R16,Y16,AF16,AM16)</f>
        <v>0</v>
      </c>
      <c r="K16" s="24">
        <f t="shared" ref="K16:K28" si="7">SUM(S16,Z16,AG16,AN16)</f>
        <v>0</v>
      </c>
      <c r="L16" s="25">
        <f t="shared" ref="L16:L28" si="8">SUM(T16,AA16,AH16,AO16,)</f>
        <v>20</v>
      </c>
      <c r="M16" s="116">
        <f t="shared" ref="M16:M28" si="9">SUM(G16:J16)</f>
        <v>30</v>
      </c>
      <c r="N16" s="117">
        <f t="shared" ref="N16:N28" si="10">SUM(G16:L16)</f>
        <v>50</v>
      </c>
      <c r="O16" s="319">
        <v>30</v>
      </c>
      <c r="P16" s="320"/>
      <c r="Q16" s="320"/>
      <c r="R16" s="320"/>
      <c r="S16" s="321"/>
      <c r="T16" s="321">
        <v>20</v>
      </c>
      <c r="U16" s="321">
        <v>2</v>
      </c>
      <c r="V16" s="118"/>
      <c r="W16" s="119"/>
      <c r="X16" s="119"/>
      <c r="Y16" s="119"/>
      <c r="Z16" s="120"/>
      <c r="AA16" s="120"/>
      <c r="AB16" s="121"/>
      <c r="AC16" s="328"/>
      <c r="AD16" s="320"/>
      <c r="AE16" s="320"/>
      <c r="AF16" s="320"/>
      <c r="AG16" s="321"/>
      <c r="AH16" s="321"/>
      <c r="AI16" s="321"/>
      <c r="AJ16" s="118"/>
      <c r="AK16" s="119"/>
      <c r="AL16" s="119"/>
      <c r="AM16" s="119"/>
      <c r="AN16" s="120"/>
      <c r="AO16" s="120"/>
      <c r="AP16" s="121"/>
    </row>
    <row r="17" spans="2:42" ht="32.25" customHeight="1" x14ac:dyDescent="0.25">
      <c r="B17" s="32" t="s">
        <v>40</v>
      </c>
      <c r="C17" s="312" t="s">
        <v>41</v>
      </c>
      <c r="D17" s="175"/>
      <c r="E17" s="177">
        <v>1</v>
      </c>
      <c r="F17" s="115">
        <f t="shared" si="2"/>
        <v>2</v>
      </c>
      <c r="G17" s="24">
        <f t="shared" si="3"/>
        <v>0</v>
      </c>
      <c r="H17" s="24">
        <f t="shared" si="4"/>
        <v>30</v>
      </c>
      <c r="I17" s="24">
        <f t="shared" si="5"/>
        <v>0</v>
      </c>
      <c r="J17" s="24">
        <f t="shared" si="6"/>
        <v>0</v>
      </c>
      <c r="K17" s="24">
        <f t="shared" si="7"/>
        <v>0</v>
      </c>
      <c r="L17" s="25">
        <f t="shared" si="8"/>
        <v>20</v>
      </c>
      <c r="M17" s="116">
        <f t="shared" si="9"/>
        <v>30</v>
      </c>
      <c r="N17" s="117">
        <f t="shared" si="10"/>
        <v>50</v>
      </c>
      <c r="O17" s="322"/>
      <c r="P17" s="323">
        <v>30</v>
      </c>
      <c r="Q17" s="323"/>
      <c r="R17" s="323"/>
      <c r="S17" s="324"/>
      <c r="T17" s="324">
        <v>20</v>
      </c>
      <c r="U17" s="324">
        <v>2</v>
      </c>
      <c r="V17" s="122"/>
      <c r="W17" s="123"/>
      <c r="X17" s="123"/>
      <c r="Y17" s="123"/>
      <c r="Z17" s="124"/>
      <c r="AA17" s="124"/>
      <c r="AB17" s="125"/>
      <c r="AC17" s="329"/>
      <c r="AD17" s="323"/>
      <c r="AE17" s="323"/>
      <c r="AF17" s="323"/>
      <c r="AG17" s="324"/>
      <c r="AH17" s="324"/>
      <c r="AI17" s="324"/>
      <c r="AJ17" s="122"/>
      <c r="AK17" s="123"/>
      <c r="AL17" s="123"/>
      <c r="AM17" s="123"/>
      <c r="AN17" s="124"/>
      <c r="AO17" s="124"/>
      <c r="AP17" s="125"/>
    </row>
    <row r="18" spans="2:42" ht="30" customHeight="1" x14ac:dyDescent="0.25">
      <c r="B18" s="32" t="s">
        <v>42</v>
      </c>
      <c r="C18" s="309" t="s">
        <v>43</v>
      </c>
      <c r="D18" s="175"/>
      <c r="E18" s="177">
        <v>1</v>
      </c>
      <c r="F18" s="115">
        <f t="shared" si="2"/>
        <v>2</v>
      </c>
      <c r="G18" s="24">
        <f t="shared" si="3"/>
        <v>0</v>
      </c>
      <c r="H18" s="24">
        <f t="shared" si="4"/>
        <v>30</v>
      </c>
      <c r="I18" s="24">
        <f t="shared" si="5"/>
        <v>0</v>
      </c>
      <c r="J18" s="24">
        <f t="shared" si="6"/>
        <v>0</v>
      </c>
      <c r="K18" s="24">
        <f t="shared" si="7"/>
        <v>0</v>
      </c>
      <c r="L18" s="25">
        <f t="shared" si="8"/>
        <v>20</v>
      </c>
      <c r="M18" s="116">
        <f t="shared" si="9"/>
        <v>30</v>
      </c>
      <c r="N18" s="117">
        <f t="shared" si="10"/>
        <v>50</v>
      </c>
      <c r="O18" s="322"/>
      <c r="P18" s="323">
        <v>30</v>
      </c>
      <c r="Q18" s="323"/>
      <c r="R18" s="323"/>
      <c r="S18" s="324"/>
      <c r="T18" s="324">
        <v>20</v>
      </c>
      <c r="U18" s="324">
        <v>2</v>
      </c>
      <c r="V18" s="122"/>
      <c r="W18" s="123"/>
      <c r="X18" s="123"/>
      <c r="Y18" s="123"/>
      <c r="Z18" s="124"/>
      <c r="AA18" s="124"/>
      <c r="AB18" s="125"/>
      <c r="AC18" s="329"/>
      <c r="AD18" s="323"/>
      <c r="AE18" s="323"/>
      <c r="AF18" s="323"/>
      <c r="AG18" s="324"/>
      <c r="AH18" s="324"/>
      <c r="AI18" s="324"/>
      <c r="AJ18" s="122"/>
      <c r="AK18" s="123"/>
      <c r="AL18" s="123"/>
      <c r="AM18" s="123"/>
      <c r="AN18" s="124"/>
      <c r="AO18" s="124"/>
      <c r="AP18" s="125"/>
    </row>
    <row r="19" spans="2:42" ht="30" customHeight="1" x14ac:dyDescent="0.25">
      <c r="B19" s="32" t="s">
        <v>44</v>
      </c>
      <c r="C19" s="309" t="s">
        <v>45</v>
      </c>
      <c r="D19" s="175">
        <v>4</v>
      </c>
      <c r="E19" s="177"/>
      <c r="F19" s="115">
        <v>2</v>
      </c>
      <c r="G19" s="24">
        <f t="shared" si="3"/>
        <v>10</v>
      </c>
      <c r="H19" s="24">
        <f t="shared" si="4"/>
        <v>30</v>
      </c>
      <c r="I19" s="24">
        <f t="shared" si="5"/>
        <v>0</v>
      </c>
      <c r="J19" s="24">
        <f t="shared" si="6"/>
        <v>0</v>
      </c>
      <c r="K19" s="24">
        <f t="shared" si="7"/>
        <v>0</v>
      </c>
      <c r="L19" s="25">
        <f t="shared" si="8"/>
        <v>10</v>
      </c>
      <c r="M19" s="116">
        <f t="shared" si="9"/>
        <v>40</v>
      </c>
      <c r="N19" s="117">
        <f t="shared" si="10"/>
        <v>50</v>
      </c>
      <c r="O19" s="322"/>
      <c r="P19" s="323"/>
      <c r="Q19" s="323"/>
      <c r="R19" s="323"/>
      <c r="S19" s="324"/>
      <c r="T19" s="324"/>
      <c r="U19" s="333"/>
      <c r="V19" s="126"/>
      <c r="W19" s="123"/>
      <c r="X19" s="123"/>
      <c r="Y19" s="123"/>
      <c r="Z19" s="124"/>
      <c r="AA19" s="124"/>
      <c r="AB19" s="125"/>
      <c r="AC19" s="329"/>
      <c r="AD19" s="323"/>
      <c r="AE19" s="323"/>
      <c r="AF19" s="323"/>
      <c r="AG19" s="324"/>
      <c r="AH19" s="324"/>
      <c r="AI19" s="324"/>
      <c r="AJ19" s="122">
        <v>10</v>
      </c>
      <c r="AK19" s="123">
        <v>30</v>
      </c>
      <c r="AL19" s="123"/>
      <c r="AM19" s="123"/>
      <c r="AN19" s="124"/>
      <c r="AO19" s="124">
        <v>10</v>
      </c>
      <c r="AP19" s="125">
        <v>2</v>
      </c>
    </row>
    <row r="20" spans="2:42" ht="21.95" customHeight="1" x14ac:dyDescent="0.25">
      <c r="B20" s="32" t="s">
        <v>46</v>
      </c>
      <c r="C20" s="310" t="s">
        <v>47</v>
      </c>
      <c r="D20" s="45"/>
      <c r="E20" s="177">
        <v>2</v>
      </c>
      <c r="F20" s="115">
        <f t="shared" si="2"/>
        <v>1</v>
      </c>
      <c r="G20" s="24">
        <f t="shared" si="3"/>
        <v>0</v>
      </c>
      <c r="H20" s="24">
        <f t="shared" si="4"/>
        <v>20</v>
      </c>
      <c r="I20" s="24">
        <f t="shared" si="5"/>
        <v>0</v>
      </c>
      <c r="J20" s="24">
        <f t="shared" si="6"/>
        <v>0</v>
      </c>
      <c r="K20" s="24">
        <f t="shared" si="7"/>
        <v>0</v>
      </c>
      <c r="L20" s="25">
        <f t="shared" si="8"/>
        <v>5</v>
      </c>
      <c r="M20" s="116">
        <f t="shared" si="9"/>
        <v>20</v>
      </c>
      <c r="N20" s="117">
        <f t="shared" si="10"/>
        <v>25</v>
      </c>
      <c r="O20" s="322"/>
      <c r="P20" s="323"/>
      <c r="Q20" s="323"/>
      <c r="R20" s="323"/>
      <c r="S20" s="324"/>
      <c r="T20" s="324"/>
      <c r="U20" s="333"/>
      <c r="V20" s="126"/>
      <c r="W20" s="123">
        <v>20</v>
      </c>
      <c r="X20" s="123"/>
      <c r="Y20" s="123"/>
      <c r="Z20" s="123"/>
      <c r="AA20" s="123">
        <v>5</v>
      </c>
      <c r="AB20" s="123">
        <v>1</v>
      </c>
      <c r="AC20" s="329"/>
      <c r="AD20" s="323"/>
      <c r="AE20" s="323"/>
      <c r="AF20" s="323"/>
      <c r="AG20" s="324"/>
      <c r="AH20" s="324"/>
      <c r="AI20" s="324"/>
      <c r="AJ20" s="122"/>
      <c r="AK20" s="123"/>
      <c r="AL20" s="123"/>
      <c r="AM20" s="123"/>
      <c r="AN20" s="124"/>
      <c r="AO20" s="124"/>
      <c r="AP20" s="125"/>
    </row>
    <row r="21" spans="2:42" ht="27" customHeight="1" x14ac:dyDescent="0.25">
      <c r="B21" s="32" t="s">
        <v>48</v>
      </c>
      <c r="C21" s="313" t="s">
        <v>49</v>
      </c>
      <c r="D21" s="45"/>
      <c r="E21" s="46" t="s">
        <v>50</v>
      </c>
      <c r="F21" s="115">
        <f t="shared" si="2"/>
        <v>6</v>
      </c>
      <c r="G21" s="24">
        <f t="shared" si="3"/>
        <v>0</v>
      </c>
      <c r="H21" s="24">
        <f t="shared" si="4"/>
        <v>90</v>
      </c>
      <c r="I21" s="24">
        <f t="shared" si="5"/>
        <v>0</v>
      </c>
      <c r="J21" s="24">
        <f t="shared" si="6"/>
        <v>0</v>
      </c>
      <c r="K21" s="24">
        <f t="shared" si="7"/>
        <v>0</v>
      </c>
      <c r="L21" s="25">
        <f t="shared" si="8"/>
        <v>60</v>
      </c>
      <c r="M21" s="116">
        <f t="shared" si="9"/>
        <v>90</v>
      </c>
      <c r="N21" s="117">
        <f t="shared" si="10"/>
        <v>150</v>
      </c>
      <c r="O21" s="322"/>
      <c r="P21" s="322"/>
      <c r="Q21" s="322"/>
      <c r="R21" s="322"/>
      <c r="S21" s="322"/>
      <c r="T21" s="322"/>
      <c r="U21" s="333"/>
      <c r="V21" s="126"/>
      <c r="W21" s="123">
        <v>30</v>
      </c>
      <c r="X21" s="123"/>
      <c r="Y21" s="123"/>
      <c r="Z21" s="123"/>
      <c r="AA21" s="123">
        <v>20</v>
      </c>
      <c r="AB21" s="196">
        <v>2</v>
      </c>
      <c r="AC21" s="322"/>
      <c r="AD21" s="322">
        <v>30</v>
      </c>
      <c r="AE21" s="322"/>
      <c r="AF21" s="322"/>
      <c r="AG21" s="322"/>
      <c r="AH21" s="322">
        <v>20</v>
      </c>
      <c r="AI21" s="322">
        <v>2</v>
      </c>
      <c r="AJ21" s="122"/>
      <c r="AK21" s="123">
        <v>30</v>
      </c>
      <c r="AL21" s="123"/>
      <c r="AM21" s="123"/>
      <c r="AN21" s="124"/>
      <c r="AO21" s="124">
        <v>20</v>
      </c>
      <c r="AP21" s="125">
        <v>2</v>
      </c>
    </row>
    <row r="22" spans="2:42" ht="30" customHeight="1" x14ac:dyDescent="0.25">
      <c r="B22" s="32" t="s">
        <v>51</v>
      </c>
      <c r="C22" s="310" t="s">
        <v>52</v>
      </c>
      <c r="D22" s="45"/>
      <c r="E22" s="177">
        <v>2</v>
      </c>
      <c r="F22" s="115">
        <f t="shared" si="2"/>
        <v>1</v>
      </c>
      <c r="G22" s="24">
        <f t="shared" si="3"/>
        <v>0</v>
      </c>
      <c r="H22" s="24">
        <f t="shared" si="4"/>
        <v>20</v>
      </c>
      <c r="I22" s="24">
        <f t="shared" si="5"/>
        <v>0</v>
      </c>
      <c r="J22" s="24">
        <f t="shared" si="6"/>
        <v>0</v>
      </c>
      <c r="K22" s="24">
        <f t="shared" si="7"/>
        <v>0</v>
      </c>
      <c r="L22" s="25">
        <f t="shared" si="8"/>
        <v>5</v>
      </c>
      <c r="M22" s="116">
        <f t="shared" si="9"/>
        <v>20</v>
      </c>
      <c r="N22" s="117">
        <f t="shared" si="10"/>
        <v>25</v>
      </c>
      <c r="O22" s="322"/>
      <c r="P22" s="322"/>
      <c r="Q22" s="322"/>
      <c r="R22" s="322"/>
      <c r="S22" s="322"/>
      <c r="T22" s="322"/>
      <c r="U22" s="333"/>
      <c r="V22" s="126"/>
      <c r="W22" s="123">
        <v>20</v>
      </c>
      <c r="X22" s="123"/>
      <c r="Y22" s="123"/>
      <c r="Z22" s="123"/>
      <c r="AA22" s="123">
        <v>5</v>
      </c>
      <c r="AB22" s="123">
        <v>1</v>
      </c>
      <c r="AC22" s="329"/>
      <c r="AD22" s="323"/>
      <c r="AE22" s="323"/>
      <c r="AF22" s="323"/>
      <c r="AG22" s="324"/>
      <c r="AH22" s="324"/>
      <c r="AI22" s="324"/>
      <c r="AJ22" s="122"/>
      <c r="AK22" s="123"/>
      <c r="AL22" s="123"/>
      <c r="AM22" s="123"/>
      <c r="AN22" s="124"/>
      <c r="AO22" s="124"/>
      <c r="AP22" s="125"/>
    </row>
    <row r="23" spans="2:42" ht="30" customHeight="1" x14ac:dyDescent="0.25">
      <c r="B23" s="32" t="s">
        <v>53</v>
      </c>
      <c r="C23" s="314" t="s">
        <v>159</v>
      </c>
      <c r="D23" s="63"/>
      <c r="E23" s="32">
        <v>3.4</v>
      </c>
      <c r="F23" s="115">
        <f t="shared" si="2"/>
        <v>4</v>
      </c>
      <c r="G23" s="24">
        <f t="shared" si="3"/>
        <v>10</v>
      </c>
      <c r="H23" s="24">
        <f t="shared" si="4"/>
        <v>50</v>
      </c>
      <c r="I23" s="24">
        <f t="shared" si="5"/>
        <v>0</v>
      </c>
      <c r="J23" s="24">
        <f t="shared" si="6"/>
        <v>0</v>
      </c>
      <c r="K23" s="24">
        <f t="shared" si="7"/>
        <v>0</v>
      </c>
      <c r="L23" s="25">
        <f t="shared" si="8"/>
        <v>40</v>
      </c>
      <c r="M23" s="116">
        <f t="shared" si="9"/>
        <v>60</v>
      </c>
      <c r="N23" s="117">
        <f t="shared" si="10"/>
        <v>100</v>
      </c>
      <c r="O23" s="322"/>
      <c r="P23" s="322"/>
      <c r="Q23" s="322"/>
      <c r="R23" s="322"/>
      <c r="S23" s="322"/>
      <c r="T23" s="322"/>
      <c r="U23" s="322"/>
      <c r="V23" s="122"/>
      <c r="W23" s="123"/>
      <c r="X23" s="123"/>
      <c r="Y23" s="123"/>
      <c r="Z23" s="124"/>
      <c r="AA23" s="124"/>
      <c r="AB23" s="125"/>
      <c r="AC23" s="329">
        <v>10</v>
      </c>
      <c r="AD23" s="323">
        <v>20</v>
      </c>
      <c r="AE23" s="323"/>
      <c r="AF23" s="323"/>
      <c r="AG23" s="324"/>
      <c r="AH23" s="324">
        <v>20</v>
      </c>
      <c r="AI23" s="324">
        <v>2</v>
      </c>
      <c r="AJ23" s="122"/>
      <c r="AK23" s="123">
        <v>30</v>
      </c>
      <c r="AL23" s="123"/>
      <c r="AM23" s="123"/>
      <c r="AN23" s="124"/>
      <c r="AO23" s="124">
        <v>20</v>
      </c>
      <c r="AP23" s="125">
        <v>2</v>
      </c>
    </row>
    <row r="24" spans="2:42" ht="21.95" customHeight="1" x14ac:dyDescent="0.25">
      <c r="B24" s="32" t="s">
        <v>55</v>
      </c>
      <c r="C24" s="313" t="s">
        <v>56</v>
      </c>
      <c r="D24" s="45"/>
      <c r="E24" s="177">
        <v>3</v>
      </c>
      <c r="F24" s="115">
        <f t="shared" si="2"/>
        <v>2</v>
      </c>
      <c r="G24" s="24">
        <f t="shared" si="3"/>
        <v>0</v>
      </c>
      <c r="H24" s="24">
        <f t="shared" si="4"/>
        <v>30</v>
      </c>
      <c r="I24" s="24">
        <f t="shared" si="5"/>
        <v>0</v>
      </c>
      <c r="J24" s="24">
        <f t="shared" si="6"/>
        <v>0</v>
      </c>
      <c r="K24" s="24">
        <f t="shared" si="7"/>
        <v>0</v>
      </c>
      <c r="L24" s="25">
        <f t="shared" si="8"/>
        <v>20</v>
      </c>
      <c r="M24" s="116">
        <f t="shared" si="9"/>
        <v>30</v>
      </c>
      <c r="N24" s="117">
        <f t="shared" si="10"/>
        <v>50</v>
      </c>
      <c r="O24" s="322"/>
      <c r="P24" s="322"/>
      <c r="Q24" s="322"/>
      <c r="R24" s="322"/>
      <c r="S24" s="322"/>
      <c r="T24" s="322"/>
      <c r="U24" s="322"/>
      <c r="V24" s="122"/>
      <c r="W24" s="123"/>
      <c r="X24" s="123"/>
      <c r="Y24" s="123"/>
      <c r="Z24" s="124"/>
      <c r="AA24" s="124"/>
      <c r="AB24" s="125"/>
      <c r="AC24" s="329"/>
      <c r="AD24" s="323">
        <v>30</v>
      </c>
      <c r="AE24" s="323"/>
      <c r="AF24" s="323"/>
      <c r="AG24" s="324"/>
      <c r="AH24" s="324">
        <v>20</v>
      </c>
      <c r="AI24" s="324">
        <v>2</v>
      </c>
      <c r="AJ24" s="122"/>
      <c r="AK24" s="123"/>
      <c r="AL24" s="123"/>
      <c r="AM24" s="123"/>
      <c r="AN24" s="124"/>
      <c r="AO24" s="124"/>
      <c r="AP24" s="125"/>
    </row>
    <row r="25" spans="2:42" ht="30" customHeight="1" x14ac:dyDescent="0.25">
      <c r="B25" s="32" t="s">
        <v>57</v>
      </c>
      <c r="C25" s="315" t="s">
        <v>58</v>
      </c>
      <c r="D25" s="63"/>
      <c r="E25" s="32">
        <v>2</v>
      </c>
      <c r="F25" s="115">
        <f t="shared" si="2"/>
        <v>2</v>
      </c>
      <c r="G25" s="24">
        <f t="shared" si="3"/>
        <v>15</v>
      </c>
      <c r="H25" s="24">
        <f t="shared" si="4"/>
        <v>25</v>
      </c>
      <c r="I25" s="24">
        <f t="shared" si="5"/>
        <v>0</v>
      </c>
      <c r="J25" s="24">
        <f t="shared" si="6"/>
        <v>0</v>
      </c>
      <c r="K25" s="24">
        <f t="shared" si="7"/>
        <v>0</v>
      </c>
      <c r="L25" s="25">
        <f t="shared" si="8"/>
        <v>10</v>
      </c>
      <c r="M25" s="116">
        <f t="shared" si="9"/>
        <v>40</v>
      </c>
      <c r="N25" s="117">
        <f t="shared" si="10"/>
        <v>50</v>
      </c>
      <c r="O25" s="322"/>
      <c r="P25" s="322"/>
      <c r="Q25" s="322"/>
      <c r="R25" s="322"/>
      <c r="S25" s="322"/>
      <c r="T25" s="322"/>
      <c r="U25" s="322"/>
      <c r="V25" s="122">
        <v>15</v>
      </c>
      <c r="W25" s="123">
        <v>25</v>
      </c>
      <c r="X25" s="123"/>
      <c r="Y25" s="123"/>
      <c r="Z25" s="123"/>
      <c r="AA25" s="124">
        <v>10</v>
      </c>
      <c r="AB25" s="125">
        <v>2</v>
      </c>
      <c r="AC25" s="329"/>
      <c r="AD25" s="323"/>
      <c r="AE25" s="323"/>
      <c r="AF25" s="323"/>
      <c r="AG25" s="324"/>
      <c r="AH25" s="324"/>
      <c r="AI25" s="338"/>
      <c r="AJ25" s="126"/>
      <c r="AK25" s="123"/>
      <c r="AL25" s="123"/>
      <c r="AM25" s="123"/>
      <c r="AN25" s="124"/>
      <c r="AO25" s="124"/>
      <c r="AP25" s="125"/>
    </row>
    <row r="26" spans="2:42" ht="30" customHeight="1" x14ac:dyDescent="0.25">
      <c r="B26" s="32" t="s">
        <v>59</v>
      </c>
      <c r="C26" s="315" t="s">
        <v>60</v>
      </c>
      <c r="D26" s="63">
        <v>1</v>
      </c>
      <c r="E26" s="32"/>
      <c r="F26" s="115">
        <f t="shared" si="2"/>
        <v>2</v>
      </c>
      <c r="G26" s="24">
        <f t="shared" si="3"/>
        <v>15</v>
      </c>
      <c r="H26" s="24">
        <f t="shared" si="4"/>
        <v>0</v>
      </c>
      <c r="I26" s="24">
        <f t="shared" si="5"/>
        <v>0</v>
      </c>
      <c r="J26" s="24">
        <f t="shared" si="6"/>
        <v>0</v>
      </c>
      <c r="K26" s="24">
        <f t="shared" si="7"/>
        <v>0</v>
      </c>
      <c r="L26" s="25">
        <f t="shared" si="8"/>
        <v>35</v>
      </c>
      <c r="M26" s="116">
        <f t="shared" si="9"/>
        <v>15</v>
      </c>
      <c r="N26" s="117">
        <f t="shared" si="10"/>
        <v>50</v>
      </c>
      <c r="O26" s="322">
        <v>15</v>
      </c>
      <c r="P26" s="322"/>
      <c r="Q26" s="322"/>
      <c r="R26" s="322"/>
      <c r="S26" s="322"/>
      <c r="T26" s="322">
        <v>35</v>
      </c>
      <c r="U26" s="322">
        <v>2</v>
      </c>
      <c r="V26" s="122"/>
      <c r="W26" s="123"/>
      <c r="X26" s="123"/>
      <c r="Y26" s="123"/>
      <c r="Z26" s="124"/>
      <c r="AA26" s="124"/>
      <c r="AB26" s="125"/>
      <c r="AC26" s="329"/>
      <c r="AD26" s="323"/>
      <c r="AE26" s="323"/>
      <c r="AF26" s="323"/>
      <c r="AG26" s="324"/>
      <c r="AH26" s="324"/>
      <c r="AI26" s="338"/>
      <c r="AJ26" s="126"/>
      <c r="AK26" s="123"/>
      <c r="AL26" s="123"/>
      <c r="AM26" s="123"/>
      <c r="AN26" s="124"/>
      <c r="AO26" s="124"/>
      <c r="AP26" s="125"/>
    </row>
    <row r="27" spans="2:42" ht="21.95" customHeight="1" x14ac:dyDescent="0.25">
      <c r="B27" s="32" t="s">
        <v>61</v>
      </c>
      <c r="C27" s="315" t="s">
        <v>62</v>
      </c>
      <c r="D27" s="63"/>
      <c r="E27" s="32">
        <v>2</v>
      </c>
      <c r="F27" s="115">
        <f t="shared" si="2"/>
        <v>1</v>
      </c>
      <c r="G27" s="24">
        <f t="shared" si="3"/>
        <v>15</v>
      </c>
      <c r="H27" s="24">
        <f t="shared" si="4"/>
        <v>0</v>
      </c>
      <c r="I27" s="24">
        <f t="shared" si="5"/>
        <v>0</v>
      </c>
      <c r="J27" s="24">
        <f t="shared" si="6"/>
        <v>0</v>
      </c>
      <c r="K27" s="24">
        <f t="shared" si="7"/>
        <v>0</v>
      </c>
      <c r="L27" s="25">
        <f t="shared" si="8"/>
        <v>10</v>
      </c>
      <c r="M27" s="116">
        <f t="shared" si="9"/>
        <v>15</v>
      </c>
      <c r="N27" s="117">
        <f t="shared" si="10"/>
        <v>25</v>
      </c>
      <c r="O27" s="329"/>
      <c r="P27" s="323"/>
      <c r="Q27" s="323"/>
      <c r="R27" s="323"/>
      <c r="S27" s="323"/>
      <c r="T27" s="323"/>
      <c r="U27" s="338"/>
      <c r="V27" s="122">
        <v>15</v>
      </c>
      <c r="W27" s="123"/>
      <c r="X27" s="123"/>
      <c r="Y27" s="123"/>
      <c r="Z27" s="123"/>
      <c r="AA27" s="123">
        <v>10</v>
      </c>
      <c r="AB27" s="125">
        <v>1</v>
      </c>
      <c r="AC27" s="329"/>
      <c r="AD27" s="323"/>
      <c r="AE27" s="323"/>
      <c r="AF27" s="323"/>
      <c r="AG27" s="323"/>
      <c r="AH27" s="323"/>
      <c r="AI27" s="338"/>
      <c r="AJ27" s="126"/>
      <c r="AK27" s="123"/>
      <c r="AL27" s="123"/>
      <c r="AM27" s="123"/>
      <c r="AN27" s="123"/>
      <c r="AO27" s="123"/>
      <c r="AP27" s="125"/>
    </row>
    <row r="28" spans="2:42" ht="21.95" customHeight="1" thickBot="1" x14ac:dyDescent="0.3">
      <c r="B28" s="32" t="s">
        <v>63</v>
      </c>
      <c r="C28" s="315" t="s">
        <v>64</v>
      </c>
      <c r="D28" s="178"/>
      <c r="E28" s="32">
        <v>2</v>
      </c>
      <c r="F28" s="115">
        <f t="shared" si="2"/>
        <v>2</v>
      </c>
      <c r="G28" s="24">
        <f t="shared" si="3"/>
        <v>0</v>
      </c>
      <c r="H28" s="24">
        <f t="shared" si="4"/>
        <v>30</v>
      </c>
      <c r="I28" s="24">
        <f t="shared" si="5"/>
        <v>0</v>
      </c>
      <c r="J28" s="24">
        <f t="shared" si="6"/>
        <v>0</v>
      </c>
      <c r="K28" s="24">
        <f t="shared" si="7"/>
        <v>0</v>
      </c>
      <c r="L28" s="25">
        <f t="shared" si="8"/>
        <v>20</v>
      </c>
      <c r="M28" s="116">
        <f t="shared" si="9"/>
        <v>30</v>
      </c>
      <c r="N28" s="117">
        <f t="shared" si="10"/>
        <v>50</v>
      </c>
      <c r="O28" s="329"/>
      <c r="P28" s="323"/>
      <c r="Q28" s="323"/>
      <c r="R28" s="323"/>
      <c r="S28" s="323"/>
      <c r="T28" s="323"/>
      <c r="U28" s="338"/>
      <c r="V28" s="122"/>
      <c r="W28" s="123">
        <v>30</v>
      </c>
      <c r="X28" s="123"/>
      <c r="Y28" s="123"/>
      <c r="Z28" s="123"/>
      <c r="AA28" s="123">
        <v>20</v>
      </c>
      <c r="AB28" s="125">
        <v>2</v>
      </c>
      <c r="AC28" s="329"/>
      <c r="AD28" s="323"/>
      <c r="AE28" s="323"/>
      <c r="AF28" s="323"/>
      <c r="AG28" s="323"/>
      <c r="AH28" s="323"/>
      <c r="AI28" s="338"/>
      <c r="AJ28" s="126"/>
      <c r="AK28" s="123"/>
      <c r="AL28" s="123"/>
      <c r="AM28" s="123"/>
      <c r="AN28" s="123"/>
      <c r="AO28" s="123"/>
      <c r="AP28" s="125"/>
    </row>
    <row r="29" spans="2:42" ht="21.95" customHeight="1" thickBot="1" x14ac:dyDescent="0.3">
      <c r="B29" s="479" t="s">
        <v>35</v>
      </c>
      <c r="C29" s="479"/>
      <c r="D29" s="479"/>
      <c r="E29" s="479"/>
      <c r="F29" s="234">
        <f t="shared" ref="F29:N29" si="11">SUM(F16:F28)</f>
        <v>29</v>
      </c>
      <c r="G29" s="235">
        <f t="shared" si="11"/>
        <v>95</v>
      </c>
      <c r="H29" s="235">
        <f t="shared" si="11"/>
        <v>355</v>
      </c>
      <c r="I29" s="235">
        <f t="shared" si="11"/>
        <v>0</v>
      </c>
      <c r="J29" s="235">
        <f t="shared" si="11"/>
        <v>0</v>
      </c>
      <c r="K29" s="235">
        <f t="shared" si="11"/>
        <v>0</v>
      </c>
      <c r="L29" s="235">
        <f t="shared" si="11"/>
        <v>275</v>
      </c>
      <c r="M29" s="235">
        <f t="shared" si="11"/>
        <v>450</v>
      </c>
      <c r="N29" s="235">
        <f t="shared" si="11"/>
        <v>725</v>
      </c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480"/>
      <c r="AM29" s="480"/>
      <c r="AN29" s="480"/>
      <c r="AO29" s="480"/>
      <c r="AP29" s="480"/>
    </row>
    <row r="30" spans="2:42" ht="21.95" customHeight="1" thickBot="1" x14ac:dyDescent="0.3">
      <c r="B30" s="481" t="s">
        <v>65</v>
      </c>
      <c r="C30" s="482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  <c r="AA30" s="482"/>
      <c r="AB30" s="482"/>
      <c r="AC30" s="482"/>
      <c r="AD30" s="482"/>
      <c r="AE30" s="482"/>
      <c r="AF30" s="482"/>
      <c r="AG30" s="482"/>
      <c r="AH30" s="482"/>
      <c r="AI30" s="482"/>
      <c r="AJ30" s="482"/>
      <c r="AK30" s="482"/>
      <c r="AL30" s="482"/>
      <c r="AM30" s="482"/>
      <c r="AN30" s="482"/>
      <c r="AO30" s="482"/>
      <c r="AP30" s="483"/>
    </row>
    <row r="31" spans="2:42" ht="21.95" customHeight="1" x14ac:dyDescent="0.25">
      <c r="B31" s="236" t="s">
        <v>66</v>
      </c>
      <c r="C31" s="173" t="s">
        <v>67</v>
      </c>
      <c r="D31" s="174">
        <v>2</v>
      </c>
      <c r="E31" s="51">
        <v>1</v>
      </c>
      <c r="F31" s="128">
        <f t="shared" ref="F31:F38" si="12">SUM(U31,AB31,AI31,AP31)</f>
        <v>4</v>
      </c>
      <c r="G31" s="52">
        <f t="shared" ref="G31:G38" si="13">SUM(O31,V31,AC31,AJ31)</f>
        <v>20</v>
      </c>
      <c r="H31" s="53">
        <f t="shared" ref="H31:H38" si="14">SUM(P31,W31,AD31,AK31)</f>
        <v>50</v>
      </c>
      <c r="I31" s="53">
        <f t="shared" ref="I31:I38" si="15">SUM(Q31,X31,AE31,AL31)</f>
        <v>0</v>
      </c>
      <c r="J31" s="53">
        <f t="shared" ref="J31:J38" si="16">SUM(R31,Y31,AF31,AM31)</f>
        <v>0</v>
      </c>
      <c r="K31" s="53">
        <f t="shared" ref="K31:K38" si="17">SUM(S31,Z31,AG31,AN31)</f>
        <v>0</v>
      </c>
      <c r="L31" s="54">
        <f t="shared" ref="L31:L38" si="18">SUM(T31,AA31,AH31,AO31,)</f>
        <v>30</v>
      </c>
      <c r="M31" s="239">
        <f t="shared" ref="M31:M38" si="19">SUM(G31:J31)</f>
        <v>70</v>
      </c>
      <c r="N31" s="238">
        <f t="shared" ref="N31:N38" si="20">SUM(G31:L31)</f>
        <v>100</v>
      </c>
      <c r="O31" s="340">
        <v>10</v>
      </c>
      <c r="P31" s="341">
        <v>25</v>
      </c>
      <c r="Q31" s="341"/>
      <c r="R31" s="341"/>
      <c r="S31" s="342"/>
      <c r="T31" s="342">
        <v>15</v>
      </c>
      <c r="U31" s="415">
        <v>2</v>
      </c>
      <c r="V31" s="132">
        <v>10</v>
      </c>
      <c r="W31" s="129">
        <v>25</v>
      </c>
      <c r="X31" s="129"/>
      <c r="Y31" s="129"/>
      <c r="Z31" s="130"/>
      <c r="AA31" s="130">
        <v>15</v>
      </c>
      <c r="AB31" s="131">
        <v>2</v>
      </c>
      <c r="AC31" s="340"/>
      <c r="AD31" s="341"/>
      <c r="AE31" s="341"/>
      <c r="AF31" s="341"/>
      <c r="AG31" s="342"/>
      <c r="AH31" s="342"/>
      <c r="AI31" s="415"/>
      <c r="AJ31" s="132"/>
      <c r="AK31" s="129"/>
      <c r="AL31" s="129"/>
      <c r="AM31" s="129"/>
      <c r="AN31" s="130"/>
      <c r="AO31" s="130"/>
      <c r="AP31" s="195"/>
    </row>
    <row r="32" spans="2:42" ht="21.95" customHeight="1" x14ac:dyDescent="0.25">
      <c r="B32" s="237" t="s">
        <v>68</v>
      </c>
      <c r="C32" s="164" t="s">
        <v>69</v>
      </c>
      <c r="D32" s="63">
        <v>2</v>
      </c>
      <c r="E32" s="22">
        <v>1</v>
      </c>
      <c r="F32" s="123">
        <f t="shared" si="12"/>
        <v>4</v>
      </c>
      <c r="G32" s="62">
        <f t="shared" si="13"/>
        <v>30</v>
      </c>
      <c r="H32" s="24">
        <f t="shared" si="14"/>
        <v>30</v>
      </c>
      <c r="I32" s="24">
        <f t="shared" si="15"/>
        <v>0</v>
      </c>
      <c r="J32" s="24">
        <f t="shared" si="16"/>
        <v>0</v>
      </c>
      <c r="K32" s="24">
        <f t="shared" si="17"/>
        <v>0</v>
      </c>
      <c r="L32" s="25">
        <f t="shared" si="18"/>
        <v>40</v>
      </c>
      <c r="M32" s="201">
        <f t="shared" si="19"/>
        <v>60</v>
      </c>
      <c r="N32" s="199">
        <f t="shared" si="20"/>
        <v>100</v>
      </c>
      <c r="O32" s="322">
        <v>15</v>
      </c>
      <c r="P32" s="322">
        <v>15</v>
      </c>
      <c r="Q32" s="322"/>
      <c r="R32" s="322"/>
      <c r="S32" s="322"/>
      <c r="T32" s="322">
        <v>20</v>
      </c>
      <c r="U32" s="333">
        <v>2</v>
      </c>
      <c r="V32" s="126">
        <v>15</v>
      </c>
      <c r="W32" s="123">
        <v>15</v>
      </c>
      <c r="X32" s="123"/>
      <c r="Y32" s="123"/>
      <c r="Z32" s="123"/>
      <c r="AA32" s="123">
        <v>20</v>
      </c>
      <c r="AB32" s="196">
        <v>2</v>
      </c>
      <c r="AC32" s="322"/>
      <c r="AD32" s="322"/>
      <c r="AE32" s="322"/>
      <c r="AF32" s="322"/>
      <c r="AG32" s="322"/>
      <c r="AH32" s="322"/>
      <c r="AI32" s="333"/>
      <c r="AJ32" s="126"/>
      <c r="AK32" s="123"/>
      <c r="AL32" s="123"/>
      <c r="AM32" s="123"/>
      <c r="AN32" s="123"/>
      <c r="AO32" s="123"/>
      <c r="AP32" s="196"/>
    </row>
    <row r="33" spans="2:42" ht="21.95" customHeight="1" x14ac:dyDescent="0.25">
      <c r="B33" s="255" t="s">
        <v>70</v>
      </c>
      <c r="C33" s="256" t="s">
        <v>71</v>
      </c>
      <c r="D33" s="257">
        <v>2</v>
      </c>
      <c r="E33" s="258">
        <v>1</v>
      </c>
      <c r="F33" s="259">
        <f t="shared" si="12"/>
        <v>4</v>
      </c>
      <c r="G33" s="260">
        <f t="shared" si="13"/>
        <v>30</v>
      </c>
      <c r="H33" s="261">
        <f t="shared" si="14"/>
        <v>30</v>
      </c>
      <c r="I33" s="261">
        <f t="shared" si="15"/>
        <v>0</v>
      </c>
      <c r="J33" s="261">
        <f t="shared" si="16"/>
        <v>0</v>
      </c>
      <c r="K33" s="261">
        <f t="shared" si="17"/>
        <v>0</v>
      </c>
      <c r="L33" s="262">
        <f t="shared" si="18"/>
        <v>40</v>
      </c>
      <c r="M33" s="263">
        <f t="shared" si="19"/>
        <v>60</v>
      </c>
      <c r="N33" s="264">
        <f t="shared" si="20"/>
        <v>100</v>
      </c>
      <c r="O33" s="410">
        <v>15</v>
      </c>
      <c r="P33" s="411">
        <v>15</v>
      </c>
      <c r="Q33" s="411"/>
      <c r="R33" s="411"/>
      <c r="S33" s="411"/>
      <c r="T33" s="411">
        <v>20</v>
      </c>
      <c r="U33" s="412">
        <v>2</v>
      </c>
      <c r="V33" s="265">
        <v>15</v>
      </c>
      <c r="W33" s="259">
        <v>15</v>
      </c>
      <c r="X33" s="259"/>
      <c r="Y33" s="259"/>
      <c r="Z33" s="259"/>
      <c r="AA33" s="259">
        <v>20</v>
      </c>
      <c r="AB33" s="266">
        <v>2</v>
      </c>
      <c r="AC33" s="411"/>
      <c r="AD33" s="411"/>
      <c r="AE33" s="411"/>
      <c r="AF33" s="411"/>
      <c r="AG33" s="411"/>
      <c r="AH33" s="411"/>
      <c r="AI33" s="412"/>
      <c r="AJ33" s="265"/>
      <c r="AK33" s="259"/>
      <c r="AL33" s="259"/>
      <c r="AM33" s="259"/>
      <c r="AN33" s="259"/>
      <c r="AO33" s="259"/>
      <c r="AP33" s="266"/>
    </row>
    <row r="34" spans="2:42" ht="21.95" customHeight="1" x14ac:dyDescent="0.25">
      <c r="B34" s="22" t="s">
        <v>72</v>
      </c>
      <c r="C34" s="61" t="s">
        <v>73</v>
      </c>
      <c r="D34" s="175">
        <v>2</v>
      </c>
      <c r="E34" s="22">
        <v>1</v>
      </c>
      <c r="F34" s="133">
        <f t="shared" si="12"/>
        <v>4</v>
      </c>
      <c r="G34" s="62">
        <f t="shared" si="13"/>
        <v>20</v>
      </c>
      <c r="H34" s="24">
        <f t="shared" si="14"/>
        <v>60</v>
      </c>
      <c r="I34" s="24">
        <f t="shared" si="15"/>
        <v>0</v>
      </c>
      <c r="J34" s="24">
        <f t="shared" si="16"/>
        <v>0</v>
      </c>
      <c r="K34" s="24">
        <f t="shared" si="17"/>
        <v>0</v>
      </c>
      <c r="L34" s="25">
        <f t="shared" si="18"/>
        <v>20</v>
      </c>
      <c r="M34" s="117">
        <f t="shared" si="19"/>
        <v>80</v>
      </c>
      <c r="N34" s="240">
        <f t="shared" si="20"/>
        <v>100</v>
      </c>
      <c r="O34" s="319">
        <v>10</v>
      </c>
      <c r="P34" s="319">
        <v>30</v>
      </c>
      <c r="Q34" s="319"/>
      <c r="R34" s="319"/>
      <c r="S34" s="319"/>
      <c r="T34" s="319">
        <v>10</v>
      </c>
      <c r="U34" s="319">
        <v>2</v>
      </c>
      <c r="V34" s="119">
        <v>10</v>
      </c>
      <c r="W34" s="119">
        <v>30</v>
      </c>
      <c r="X34" s="119"/>
      <c r="Y34" s="119"/>
      <c r="Z34" s="119"/>
      <c r="AA34" s="119">
        <v>10</v>
      </c>
      <c r="AB34" s="220">
        <v>2</v>
      </c>
      <c r="AC34" s="319"/>
      <c r="AD34" s="319"/>
      <c r="AE34" s="319"/>
      <c r="AF34" s="319"/>
      <c r="AG34" s="319"/>
      <c r="AH34" s="319"/>
      <c r="AI34" s="344"/>
      <c r="AJ34" s="241"/>
      <c r="AK34" s="119"/>
      <c r="AL34" s="119"/>
      <c r="AM34" s="119"/>
      <c r="AN34" s="119"/>
      <c r="AO34" s="119"/>
      <c r="AP34" s="267"/>
    </row>
    <row r="35" spans="2:42" ht="21.95" customHeight="1" x14ac:dyDescent="0.25">
      <c r="B35" s="32" t="s">
        <v>74</v>
      </c>
      <c r="C35" s="44" t="s">
        <v>75</v>
      </c>
      <c r="D35" s="45">
        <v>2</v>
      </c>
      <c r="E35" s="32">
        <v>1</v>
      </c>
      <c r="F35" s="133">
        <f t="shared" si="12"/>
        <v>4</v>
      </c>
      <c r="G35" s="62">
        <f t="shared" si="13"/>
        <v>20</v>
      </c>
      <c r="H35" s="24">
        <f t="shared" si="14"/>
        <v>60</v>
      </c>
      <c r="I35" s="24">
        <f t="shared" si="15"/>
        <v>0</v>
      </c>
      <c r="J35" s="24">
        <f t="shared" si="16"/>
        <v>0</v>
      </c>
      <c r="K35" s="24">
        <f t="shared" si="17"/>
        <v>0</v>
      </c>
      <c r="L35" s="25">
        <f t="shared" si="18"/>
        <v>20</v>
      </c>
      <c r="M35" s="117">
        <f t="shared" si="19"/>
        <v>80</v>
      </c>
      <c r="N35" s="117">
        <f t="shared" si="20"/>
        <v>100</v>
      </c>
      <c r="O35" s="322">
        <v>10</v>
      </c>
      <c r="P35" s="322">
        <v>30</v>
      </c>
      <c r="Q35" s="322"/>
      <c r="R35" s="322"/>
      <c r="S35" s="322"/>
      <c r="T35" s="322">
        <v>10</v>
      </c>
      <c r="U35" s="322">
        <v>2</v>
      </c>
      <c r="V35" s="122">
        <v>10</v>
      </c>
      <c r="W35" s="123">
        <v>30</v>
      </c>
      <c r="X35" s="123"/>
      <c r="Y35" s="123"/>
      <c r="Z35" s="124"/>
      <c r="AA35" s="124">
        <v>10</v>
      </c>
      <c r="AB35" s="125">
        <v>2</v>
      </c>
      <c r="AC35" s="322"/>
      <c r="AD35" s="322"/>
      <c r="AE35" s="322"/>
      <c r="AF35" s="322"/>
      <c r="AG35" s="322"/>
      <c r="AH35" s="322"/>
      <c r="AI35" s="333"/>
      <c r="AJ35" s="126"/>
      <c r="AK35" s="123"/>
      <c r="AL35" s="123"/>
      <c r="AM35" s="123"/>
      <c r="AN35" s="124"/>
      <c r="AO35" s="124"/>
      <c r="AP35" s="196"/>
    </row>
    <row r="36" spans="2:42" ht="21.95" customHeight="1" x14ac:dyDescent="0.25">
      <c r="B36" s="32" t="s">
        <v>76</v>
      </c>
      <c r="C36" s="37" t="s">
        <v>77</v>
      </c>
      <c r="D36" s="63">
        <v>1</v>
      </c>
      <c r="E36" s="32"/>
      <c r="F36" s="133">
        <f t="shared" si="12"/>
        <v>3</v>
      </c>
      <c r="G36" s="62">
        <f t="shared" si="13"/>
        <v>10</v>
      </c>
      <c r="H36" s="24">
        <f t="shared" si="14"/>
        <v>25</v>
      </c>
      <c r="I36" s="24">
        <f t="shared" si="15"/>
        <v>0</v>
      </c>
      <c r="J36" s="24">
        <f t="shared" si="16"/>
        <v>0</v>
      </c>
      <c r="K36" s="24">
        <f t="shared" si="17"/>
        <v>0</v>
      </c>
      <c r="L36" s="25">
        <f t="shared" si="18"/>
        <v>40</v>
      </c>
      <c r="M36" s="117">
        <f t="shared" si="19"/>
        <v>35</v>
      </c>
      <c r="N36" s="117">
        <f t="shared" si="20"/>
        <v>75</v>
      </c>
      <c r="O36" s="322">
        <v>10</v>
      </c>
      <c r="P36" s="322">
        <v>25</v>
      </c>
      <c r="Q36" s="322"/>
      <c r="R36" s="322"/>
      <c r="S36" s="322"/>
      <c r="T36" s="322">
        <v>40</v>
      </c>
      <c r="U36" s="322">
        <v>3</v>
      </c>
      <c r="V36" s="122"/>
      <c r="W36" s="123"/>
      <c r="X36" s="123"/>
      <c r="Y36" s="123"/>
      <c r="Z36" s="124"/>
      <c r="AA36" s="124"/>
      <c r="AB36" s="125"/>
      <c r="AC36" s="322"/>
      <c r="AD36" s="322"/>
      <c r="AE36" s="322"/>
      <c r="AF36" s="322"/>
      <c r="AG36" s="322"/>
      <c r="AH36" s="322"/>
      <c r="AI36" s="322"/>
      <c r="AJ36" s="122"/>
      <c r="AK36" s="123"/>
      <c r="AL36" s="123"/>
      <c r="AM36" s="123"/>
      <c r="AN36" s="124"/>
      <c r="AO36" s="124"/>
      <c r="AP36" s="125"/>
    </row>
    <row r="37" spans="2:42" ht="21.95" customHeight="1" x14ac:dyDescent="0.25">
      <c r="B37" s="32" t="s">
        <v>78</v>
      </c>
      <c r="C37" s="37" t="s">
        <v>79</v>
      </c>
      <c r="D37" s="95"/>
      <c r="E37" s="32">
        <v>1</v>
      </c>
      <c r="F37" s="133">
        <f t="shared" si="12"/>
        <v>2</v>
      </c>
      <c r="G37" s="62">
        <f t="shared" si="13"/>
        <v>0</v>
      </c>
      <c r="H37" s="24">
        <f t="shared" si="14"/>
        <v>30</v>
      </c>
      <c r="I37" s="24">
        <f t="shared" si="15"/>
        <v>0</v>
      </c>
      <c r="J37" s="24">
        <f t="shared" si="16"/>
        <v>0</v>
      </c>
      <c r="K37" s="24">
        <f t="shared" si="17"/>
        <v>0</v>
      </c>
      <c r="L37" s="25">
        <f t="shared" si="18"/>
        <v>20</v>
      </c>
      <c r="M37" s="117">
        <f t="shared" si="19"/>
        <v>30</v>
      </c>
      <c r="N37" s="117">
        <f t="shared" si="20"/>
        <v>50</v>
      </c>
      <c r="O37" s="322"/>
      <c r="P37" s="323">
        <v>30</v>
      </c>
      <c r="Q37" s="323"/>
      <c r="R37" s="323"/>
      <c r="S37" s="324"/>
      <c r="T37" s="324">
        <v>20</v>
      </c>
      <c r="U37" s="324">
        <v>2</v>
      </c>
      <c r="V37" s="122"/>
      <c r="W37" s="123"/>
      <c r="X37" s="123"/>
      <c r="Y37" s="123"/>
      <c r="Z37" s="124"/>
      <c r="AA37" s="124"/>
      <c r="AB37" s="125"/>
      <c r="AC37" s="322"/>
      <c r="AD37" s="322"/>
      <c r="AE37" s="322"/>
      <c r="AF37" s="322"/>
      <c r="AG37" s="322"/>
      <c r="AH37" s="322"/>
      <c r="AI37" s="322"/>
      <c r="AJ37" s="122"/>
      <c r="AK37" s="123"/>
      <c r="AL37" s="123"/>
      <c r="AM37" s="123"/>
      <c r="AN37" s="124"/>
      <c r="AO37" s="124"/>
      <c r="AP37" s="125"/>
    </row>
    <row r="38" spans="2:42" ht="21.95" customHeight="1" thickBot="1" x14ac:dyDescent="0.3">
      <c r="B38" s="64" t="s">
        <v>80</v>
      </c>
      <c r="C38" s="65" t="s">
        <v>81</v>
      </c>
      <c r="D38" s="88"/>
      <c r="E38" s="89">
        <v>2.2999999999999998</v>
      </c>
      <c r="F38" s="134">
        <f t="shared" si="12"/>
        <v>8</v>
      </c>
      <c r="G38" s="66">
        <f t="shared" si="13"/>
        <v>0</v>
      </c>
      <c r="H38" s="67">
        <f t="shared" si="14"/>
        <v>0</v>
      </c>
      <c r="I38" s="67">
        <f t="shared" si="15"/>
        <v>0</v>
      </c>
      <c r="J38" s="67">
        <f t="shared" si="16"/>
        <v>0</v>
      </c>
      <c r="K38" s="67">
        <f t="shared" si="17"/>
        <v>200</v>
      </c>
      <c r="L38" s="68">
        <f t="shared" si="18"/>
        <v>0</v>
      </c>
      <c r="M38" s="135">
        <f t="shared" si="19"/>
        <v>0</v>
      </c>
      <c r="N38" s="135">
        <f t="shared" si="20"/>
        <v>200</v>
      </c>
      <c r="O38" s="345"/>
      <c r="P38" s="346"/>
      <c r="Q38" s="346"/>
      <c r="R38" s="346"/>
      <c r="S38" s="347"/>
      <c r="T38" s="347"/>
      <c r="U38" s="348"/>
      <c r="V38" s="136"/>
      <c r="W38" s="137"/>
      <c r="X38" s="137"/>
      <c r="Y38" s="137"/>
      <c r="Z38" s="138">
        <v>75</v>
      </c>
      <c r="AA38" s="138"/>
      <c r="AB38" s="139">
        <v>3</v>
      </c>
      <c r="AC38" s="413"/>
      <c r="AD38" s="414"/>
      <c r="AE38" s="414"/>
      <c r="AF38" s="414"/>
      <c r="AG38" s="414">
        <v>125</v>
      </c>
      <c r="AH38" s="414"/>
      <c r="AI38" s="414">
        <v>5</v>
      </c>
      <c r="AJ38" s="140"/>
      <c r="AK38" s="137"/>
      <c r="AL38" s="137"/>
      <c r="AM38" s="137"/>
      <c r="AN38" s="138"/>
      <c r="AO38" s="138"/>
      <c r="AP38" s="139"/>
    </row>
    <row r="39" spans="2:42" ht="21.95" customHeight="1" thickBot="1" x14ac:dyDescent="0.3">
      <c r="B39" s="484" t="s">
        <v>35</v>
      </c>
      <c r="C39" s="484"/>
      <c r="D39" s="484"/>
      <c r="E39" s="484"/>
      <c r="F39" s="127">
        <f t="shared" ref="F39:N39" si="21">SUM(F31:F38)</f>
        <v>33</v>
      </c>
      <c r="G39" s="141">
        <f t="shared" si="21"/>
        <v>130</v>
      </c>
      <c r="H39" s="142">
        <f t="shared" si="21"/>
        <v>285</v>
      </c>
      <c r="I39" s="142">
        <f t="shared" si="21"/>
        <v>0</v>
      </c>
      <c r="J39" s="142">
        <f t="shared" si="21"/>
        <v>0</v>
      </c>
      <c r="K39" s="142">
        <f t="shared" si="21"/>
        <v>200</v>
      </c>
      <c r="L39" s="142">
        <f t="shared" si="21"/>
        <v>210</v>
      </c>
      <c r="M39" s="142">
        <f t="shared" si="21"/>
        <v>415</v>
      </c>
      <c r="N39" s="142">
        <f t="shared" si="21"/>
        <v>825</v>
      </c>
      <c r="O39" s="362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3"/>
    </row>
    <row r="40" spans="2:42" ht="21.95" customHeight="1" thickBot="1" x14ac:dyDescent="0.3">
      <c r="B40" s="143" t="s">
        <v>160</v>
      </c>
      <c r="C40" s="144"/>
      <c r="D40" s="144"/>
      <c r="E40" s="144"/>
      <c r="F40" s="183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5"/>
    </row>
    <row r="41" spans="2:42" ht="21.75" customHeight="1" x14ac:dyDescent="0.25">
      <c r="B41" s="51" t="s">
        <v>83</v>
      </c>
      <c r="C41" s="165" t="s">
        <v>161</v>
      </c>
      <c r="D41" s="166">
        <v>4</v>
      </c>
      <c r="E41" s="186">
        <v>3</v>
      </c>
      <c r="F41" s="184">
        <v>4</v>
      </c>
      <c r="G41" s="182">
        <v>15</v>
      </c>
      <c r="H41" s="24">
        <v>55</v>
      </c>
      <c r="I41" s="24">
        <f t="shared" ref="I41:I50" si="22">SUM(Q41,X41,AE41,AL41)</f>
        <v>0</v>
      </c>
      <c r="J41" s="24">
        <f t="shared" ref="J41:J50" si="23">SUM(R41,Y41,AF41,AM41)</f>
        <v>0</v>
      </c>
      <c r="K41" s="24">
        <f t="shared" ref="K41:K50" si="24">SUM(S41,Z41,AG41,AN41)</f>
        <v>0</v>
      </c>
      <c r="L41" s="25">
        <v>30</v>
      </c>
      <c r="M41" s="200">
        <f t="shared" ref="M41:M50" si="25">SUM(G41:J41)</f>
        <v>70</v>
      </c>
      <c r="N41" s="198">
        <f t="shared" ref="N41:N50" si="26">SUM(G41:L41)</f>
        <v>100</v>
      </c>
      <c r="O41" s="322"/>
      <c r="P41" s="322"/>
      <c r="Q41" s="322"/>
      <c r="R41" s="322"/>
      <c r="S41" s="322"/>
      <c r="T41" s="322"/>
      <c r="U41" s="415"/>
      <c r="V41" s="126"/>
      <c r="W41" s="123"/>
      <c r="X41" s="123"/>
      <c r="Y41" s="123"/>
      <c r="Z41" s="123"/>
      <c r="AA41" s="123"/>
      <c r="AB41" s="195"/>
      <c r="AC41" s="322">
        <v>15</v>
      </c>
      <c r="AD41" s="322">
        <v>40</v>
      </c>
      <c r="AE41" s="322"/>
      <c r="AF41" s="322"/>
      <c r="AG41" s="322"/>
      <c r="AH41" s="322">
        <v>20</v>
      </c>
      <c r="AI41" s="415">
        <v>3</v>
      </c>
      <c r="AJ41" s="126"/>
      <c r="AK41" s="123">
        <v>15</v>
      </c>
      <c r="AL41" s="123"/>
      <c r="AM41" s="123"/>
      <c r="AN41" s="123"/>
      <c r="AO41" s="123">
        <v>10</v>
      </c>
      <c r="AP41" s="195">
        <v>1</v>
      </c>
    </row>
    <row r="42" spans="2:42" ht="21.95" customHeight="1" x14ac:dyDescent="0.25">
      <c r="B42" s="22" t="s">
        <v>85</v>
      </c>
      <c r="C42" s="146" t="s">
        <v>162</v>
      </c>
      <c r="D42" s="167"/>
      <c r="E42" s="187">
        <v>3</v>
      </c>
      <c r="F42" s="184">
        <f t="shared" ref="F42:F50" si="27">SUM(U42,AB42,AI42,AP42)</f>
        <v>2</v>
      </c>
      <c r="G42" s="182">
        <f t="shared" ref="G42:G50" si="28">SUM(O42,V42,AC42,AJ42)</f>
        <v>0</v>
      </c>
      <c r="H42" s="24">
        <f t="shared" ref="H42:H50" si="29">SUM(P42,W42,AD42,AK42)</f>
        <v>30</v>
      </c>
      <c r="I42" s="24">
        <f t="shared" si="22"/>
        <v>0</v>
      </c>
      <c r="J42" s="24">
        <f t="shared" si="23"/>
        <v>0</v>
      </c>
      <c r="K42" s="24">
        <f t="shared" si="24"/>
        <v>0</v>
      </c>
      <c r="L42" s="25">
        <f>SUM(T42,AA42,AH42,AO42,)</f>
        <v>20</v>
      </c>
      <c r="M42" s="201">
        <f t="shared" si="25"/>
        <v>30</v>
      </c>
      <c r="N42" s="199">
        <f t="shared" si="26"/>
        <v>50</v>
      </c>
      <c r="O42" s="322"/>
      <c r="P42" s="322"/>
      <c r="Q42" s="322"/>
      <c r="R42" s="322"/>
      <c r="S42" s="322"/>
      <c r="T42" s="322"/>
      <c r="U42" s="333"/>
      <c r="V42" s="126"/>
      <c r="W42" s="123"/>
      <c r="X42" s="123"/>
      <c r="Y42" s="123"/>
      <c r="Z42" s="123"/>
      <c r="AA42" s="123"/>
      <c r="AB42" s="196"/>
      <c r="AC42" s="322"/>
      <c r="AD42" s="322">
        <v>30</v>
      </c>
      <c r="AE42" s="322"/>
      <c r="AF42" s="322"/>
      <c r="AG42" s="322"/>
      <c r="AH42" s="322">
        <v>20</v>
      </c>
      <c r="AI42" s="333">
        <v>2</v>
      </c>
      <c r="AJ42" s="126"/>
      <c r="AK42" s="123"/>
      <c r="AL42" s="123"/>
      <c r="AM42" s="123"/>
      <c r="AN42" s="123"/>
      <c r="AO42" s="123"/>
      <c r="AP42" s="196"/>
    </row>
    <row r="43" spans="2:42" ht="21.95" customHeight="1" x14ac:dyDescent="0.25">
      <c r="B43" s="22" t="s">
        <v>87</v>
      </c>
      <c r="C43" s="168" t="s">
        <v>163</v>
      </c>
      <c r="D43" s="82">
        <v>4</v>
      </c>
      <c r="E43" s="187"/>
      <c r="F43" s="184">
        <f t="shared" si="27"/>
        <v>3</v>
      </c>
      <c r="G43" s="182">
        <f t="shared" si="28"/>
        <v>15</v>
      </c>
      <c r="H43" s="24">
        <f t="shared" si="29"/>
        <v>40</v>
      </c>
      <c r="I43" s="24">
        <f t="shared" si="22"/>
        <v>0</v>
      </c>
      <c r="J43" s="24">
        <f t="shared" si="23"/>
        <v>0</v>
      </c>
      <c r="K43" s="24">
        <f t="shared" si="24"/>
        <v>0</v>
      </c>
      <c r="L43" s="25">
        <f t="shared" ref="L43:L50" si="30">SUM(T43,AA43,AH43,AO43,)</f>
        <v>20</v>
      </c>
      <c r="M43" s="201">
        <f t="shared" si="25"/>
        <v>55</v>
      </c>
      <c r="N43" s="199">
        <f t="shared" si="26"/>
        <v>75</v>
      </c>
      <c r="O43" s="322"/>
      <c r="P43" s="322"/>
      <c r="Q43" s="322"/>
      <c r="R43" s="322"/>
      <c r="S43" s="322"/>
      <c r="T43" s="322"/>
      <c r="U43" s="333"/>
      <c r="V43" s="126"/>
      <c r="W43" s="123"/>
      <c r="X43" s="123"/>
      <c r="Y43" s="123"/>
      <c r="Z43" s="123"/>
      <c r="AA43" s="123"/>
      <c r="AB43" s="196"/>
      <c r="AC43" s="322"/>
      <c r="AD43" s="322"/>
      <c r="AE43" s="322"/>
      <c r="AF43" s="322"/>
      <c r="AG43" s="322"/>
      <c r="AH43" s="322"/>
      <c r="AI43" s="333"/>
      <c r="AJ43" s="126">
        <v>15</v>
      </c>
      <c r="AK43" s="123">
        <v>40</v>
      </c>
      <c r="AL43" s="123"/>
      <c r="AM43" s="123"/>
      <c r="AN43" s="123"/>
      <c r="AO43" s="123">
        <v>20</v>
      </c>
      <c r="AP43" s="196">
        <v>3</v>
      </c>
    </row>
    <row r="44" spans="2:42" ht="21.95" customHeight="1" x14ac:dyDescent="0.25">
      <c r="B44" s="22" t="s">
        <v>89</v>
      </c>
      <c r="C44" s="168" t="s">
        <v>164</v>
      </c>
      <c r="D44" s="82"/>
      <c r="E44" s="187">
        <v>3</v>
      </c>
      <c r="F44" s="184">
        <f t="shared" si="27"/>
        <v>1</v>
      </c>
      <c r="G44" s="182">
        <f t="shared" si="28"/>
        <v>0</v>
      </c>
      <c r="H44" s="24">
        <f t="shared" si="29"/>
        <v>15</v>
      </c>
      <c r="I44" s="24">
        <f t="shared" si="22"/>
        <v>0</v>
      </c>
      <c r="J44" s="24">
        <f t="shared" si="23"/>
        <v>0</v>
      </c>
      <c r="K44" s="24">
        <f t="shared" si="24"/>
        <v>0</v>
      </c>
      <c r="L44" s="25">
        <f t="shared" si="30"/>
        <v>10</v>
      </c>
      <c r="M44" s="201">
        <f t="shared" si="25"/>
        <v>15</v>
      </c>
      <c r="N44" s="199">
        <f t="shared" si="26"/>
        <v>25</v>
      </c>
      <c r="O44" s="322"/>
      <c r="P44" s="322"/>
      <c r="Q44" s="322"/>
      <c r="R44" s="322"/>
      <c r="S44" s="322"/>
      <c r="T44" s="322"/>
      <c r="U44" s="333"/>
      <c r="V44" s="126"/>
      <c r="W44" s="123"/>
      <c r="X44" s="123"/>
      <c r="Y44" s="123"/>
      <c r="Z44" s="123"/>
      <c r="AA44" s="123"/>
      <c r="AB44" s="196"/>
      <c r="AC44" s="322"/>
      <c r="AD44" s="322">
        <v>15</v>
      </c>
      <c r="AE44" s="322"/>
      <c r="AF44" s="322"/>
      <c r="AG44" s="322"/>
      <c r="AH44" s="322">
        <v>10</v>
      </c>
      <c r="AI44" s="333">
        <v>1</v>
      </c>
      <c r="AJ44" s="126"/>
      <c r="AK44" s="123"/>
      <c r="AL44" s="123"/>
      <c r="AM44" s="123"/>
      <c r="AN44" s="123"/>
      <c r="AO44" s="123"/>
      <c r="AP44" s="196"/>
    </row>
    <row r="45" spans="2:42" ht="21.95" customHeight="1" x14ac:dyDescent="0.25">
      <c r="B45" s="22" t="s">
        <v>91</v>
      </c>
      <c r="C45" s="169" t="s">
        <v>165</v>
      </c>
      <c r="D45" s="170"/>
      <c r="E45" s="188">
        <v>2</v>
      </c>
      <c r="F45" s="184">
        <f t="shared" si="27"/>
        <v>3</v>
      </c>
      <c r="G45" s="182">
        <f t="shared" si="28"/>
        <v>15</v>
      </c>
      <c r="H45" s="24">
        <f t="shared" si="29"/>
        <v>35</v>
      </c>
      <c r="I45" s="24">
        <f t="shared" si="22"/>
        <v>0</v>
      </c>
      <c r="J45" s="24">
        <f t="shared" si="23"/>
        <v>0</v>
      </c>
      <c r="K45" s="24">
        <f t="shared" si="24"/>
        <v>0</v>
      </c>
      <c r="L45" s="25">
        <f t="shared" si="30"/>
        <v>25</v>
      </c>
      <c r="M45" s="201">
        <f t="shared" si="25"/>
        <v>50</v>
      </c>
      <c r="N45" s="199">
        <f t="shared" si="26"/>
        <v>75</v>
      </c>
      <c r="O45" s="322"/>
      <c r="P45" s="322"/>
      <c r="Q45" s="322"/>
      <c r="R45" s="322"/>
      <c r="S45" s="322"/>
      <c r="T45" s="322"/>
      <c r="U45" s="333"/>
      <c r="V45" s="126">
        <v>15</v>
      </c>
      <c r="W45" s="123">
        <v>35</v>
      </c>
      <c r="X45" s="123"/>
      <c r="Y45" s="123"/>
      <c r="Z45" s="123"/>
      <c r="AA45" s="123">
        <v>25</v>
      </c>
      <c r="AB45" s="196">
        <v>3</v>
      </c>
      <c r="AC45" s="322"/>
      <c r="AD45" s="322"/>
      <c r="AE45" s="322"/>
      <c r="AF45" s="322"/>
      <c r="AG45" s="322"/>
      <c r="AH45" s="322"/>
      <c r="AI45" s="333"/>
      <c r="AJ45" s="126"/>
      <c r="AK45" s="123"/>
      <c r="AL45" s="123"/>
      <c r="AM45" s="123"/>
      <c r="AN45" s="123"/>
      <c r="AO45" s="123"/>
      <c r="AP45" s="196"/>
    </row>
    <row r="46" spans="2:42" ht="21.95" customHeight="1" x14ac:dyDescent="0.25">
      <c r="B46" s="22" t="s">
        <v>93</v>
      </c>
      <c r="C46" s="171" t="s">
        <v>166</v>
      </c>
      <c r="D46" s="170"/>
      <c r="E46" s="188">
        <v>3</v>
      </c>
      <c r="F46" s="184">
        <f t="shared" si="27"/>
        <v>2</v>
      </c>
      <c r="G46" s="182">
        <f t="shared" si="28"/>
        <v>10</v>
      </c>
      <c r="H46" s="24">
        <f t="shared" si="29"/>
        <v>30</v>
      </c>
      <c r="I46" s="24">
        <f t="shared" si="22"/>
        <v>0</v>
      </c>
      <c r="J46" s="24">
        <f t="shared" si="23"/>
        <v>0</v>
      </c>
      <c r="K46" s="24">
        <f t="shared" si="24"/>
        <v>0</v>
      </c>
      <c r="L46" s="25">
        <f t="shared" si="30"/>
        <v>10</v>
      </c>
      <c r="M46" s="201">
        <f t="shared" si="25"/>
        <v>40</v>
      </c>
      <c r="N46" s="199">
        <f t="shared" si="26"/>
        <v>50</v>
      </c>
      <c r="O46" s="322"/>
      <c r="P46" s="322"/>
      <c r="Q46" s="322"/>
      <c r="R46" s="322"/>
      <c r="S46" s="322"/>
      <c r="T46" s="322"/>
      <c r="U46" s="333"/>
      <c r="V46" s="126"/>
      <c r="W46" s="123"/>
      <c r="X46" s="123"/>
      <c r="Y46" s="123"/>
      <c r="Z46" s="123"/>
      <c r="AA46" s="123"/>
      <c r="AB46" s="196"/>
      <c r="AC46" s="322">
        <v>10</v>
      </c>
      <c r="AD46" s="322">
        <v>30</v>
      </c>
      <c r="AE46" s="322"/>
      <c r="AF46" s="322"/>
      <c r="AG46" s="322"/>
      <c r="AH46" s="322">
        <v>10</v>
      </c>
      <c r="AI46" s="333">
        <v>2</v>
      </c>
      <c r="AJ46" s="126"/>
      <c r="AK46" s="123"/>
      <c r="AL46" s="123"/>
      <c r="AM46" s="123"/>
      <c r="AN46" s="123"/>
      <c r="AO46" s="123"/>
      <c r="AP46" s="196"/>
    </row>
    <row r="47" spans="2:42" ht="21.95" customHeight="1" x14ac:dyDescent="0.25">
      <c r="B47" s="22" t="s">
        <v>95</v>
      </c>
      <c r="C47" s="148" t="s">
        <v>167</v>
      </c>
      <c r="D47" s="82">
        <v>2</v>
      </c>
      <c r="E47" s="187"/>
      <c r="F47" s="185">
        <f t="shared" si="27"/>
        <v>3</v>
      </c>
      <c r="G47" s="182">
        <f t="shared" si="28"/>
        <v>15</v>
      </c>
      <c r="H47" s="24">
        <f t="shared" si="29"/>
        <v>35</v>
      </c>
      <c r="I47" s="24">
        <f t="shared" si="22"/>
        <v>0</v>
      </c>
      <c r="J47" s="24">
        <f t="shared" si="23"/>
        <v>0</v>
      </c>
      <c r="K47" s="24">
        <f t="shared" si="24"/>
        <v>0</v>
      </c>
      <c r="L47" s="25">
        <f t="shared" si="30"/>
        <v>25</v>
      </c>
      <c r="M47" s="197">
        <f t="shared" si="25"/>
        <v>50</v>
      </c>
      <c r="N47" s="202">
        <f t="shared" si="26"/>
        <v>75</v>
      </c>
      <c r="O47" s="322"/>
      <c r="P47" s="322"/>
      <c r="Q47" s="322"/>
      <c r="R47" s="322"/>
      <c r="S47" s="322"/>
      <c r="T47" s="322"/>
      <c r="U47" s="333"/>
      <c r="V47" s="126">
        <v>15</v>
      </c>
      <c r="W47" s="123">
        <v>35</v>
      </c>
      <c r="X47" s="123"/>
      <c r="Y47" s="123"/>
      <c r="Z47" s="124"/>
      <c r="AA47" s="124">
        <v>25</v>
      </c>
      <c r="AB47" s="125">
        <v>3</v>
      </c>
      <c r="AC47" s="322"/>
      <c r="AD47" s="322"/>
      <c r="AE47" s="322"/>
      <c r="AF47" s="322"/>
      <c r="AG47" s="322"/>
      <c r="AH47" s="322"/>
      <c r="AI47" s="333"/>
      <c r="AJ47" s="126"/>
      <c r="AK47" s="123"/>
      <c r="AL47" s="123"/>
      <c r="AM47" s="123"/>
      <c r="AN47" s="124"/>
      <c r="AO47" s="124"/>
      <c r="AP47" s="125"/>
    </row>
    <row r="48" spans="2:42" ht="21.95" customHeight="1" x14ac:dyDescent="0.25">
      <c r="B48" s="22" t="s">
        <v>97</v>
      </c>
      <c r="C48" s="148" t="s">
        <v>168</v>
      </c>
      <c r="D48" s="82">
        <v>3</v>
      </c>
      <c r="E48" s="187"/>
      <c r="F48" s="185">
        <f t="shared" si="27"/>
        <v>3</v>
      </c>
      <c r="G48" s="182">
        <v>10</v>
      </c>
      <c r="H48" s="24">
        <f t="shared" si="29"/>
        <v>40</v>
      </c>
      <c r="I48" s="24">
        <f t="shared" si="22"/>
        <v>0</v>
      </c>
      <c r="J48" s="24">
        <f t="shared" si="23"/>
        <v>0</v>
      </c>
      <c r="K48" s="24">
        <f t="shared" si="24"/>
        <v>0</v>
      </c>
      <c r="L48" s="25">
        <v>25</v>
      </c>
      <c r="M48" s="197">
        <f t="shared" si="25"/>
        <v>50</v>
      </c>
      <c r="N48" s="247">
        <f t="shared" si="26"/>
        <v>75</v>
      </c>
      <c r="O48" s="322"/>
      <c r="P48" s="322"/>
      <c r="Q48" s="322"/>
      <c r="R48" s="322"/>
      <c r="S48" s="322"/>
      <c r="T48" s="322"/>
      <c r="U48" s="322"/>
      <c r="V48" s="122"/>
      <c r="W48" s="123"/>
      <c r="X48" s="123"/>
      <c r="Y48" s="123"/>
      <c r="Z48" s="124"/>
      <c r="AA48" s="124"/>
      <c r="AB48" s="125"/>
      <c r="AC48" s="322">
        <v>10</v>
      </c>
      <c r="AD48" s="322">
        <v>40</v>
      </c>
      <c r="AE48" s="322"/>
      <c r="AF48" s="322"/>
      <c r="AG48" s="322"/>
      <c r="AH48" s="322">
        <v>25</v>
      </c>
      <c r="AI48" s="322">
        <v>3</v>
      </c>
      <c r="AJ48" s="122"/>
      <c r="AK48" s="123"/>
      <c r="AL48" s="123"/>
      <c r="AM48" s="123"/>
      <c r="AN48" s="124"/>
      <c r="AO48" s="124"/>
      <c r="AP48" s="125"/>
    </row>
    <row r="49" spans="2:42" ht="21.95" customHeight="1" thickBot="1" x14ac:dyDescent="0.3">
      <c r="B49" s="22" t="s">
        <v>99</v>
      </c>
      <c r="C49" s="149" t="s">
        <v>169</v>
      </c>
      <c r="D49" s="172"/>
      <c r="E49" s="187">
        <v>3</v>
      </c>
      <c r="F49" s="185">
        <f t="shared" si="27"/>
        <v>2</v>
      </c>
      <c r="G49" s="182">
        <f t="shared" si="28"/>
        <v>0</v>
      </c>
      <c r="H49" s="24">
        <f t="shared" si="29"/>
        <v>40</v>
      </c>
      <c r="I49" s="24">
        <f t="shared" si="22"/>
        <v>0</v>
      </c>
      <c r="J49" s="24">
        <f t="shared" si="23"/>
        <v>0</v>
      </c>
      <c r="K49" s="24">
        <f t="shared" si="24"/>
        <v>0</v>
      </c>
      <c r="L49" s="25">
        <f t="shared" si="30"/>
        <v>10</v>
      </c>
      <c r="M49" s="197">
        <f t="shared" si="25"/>
        <v>40</v>
      </c>
      <c r="N49" s="147">
        <f t="shared" si="26"/>
        <v>50</v>
      </c>
      <c r="O49" s="322"/>
      <c r="P49" s="322"/>
      <c r="Q49" s="322"/>
      <c r="R49" s="322"/>
      <c r="S49" s="322"/>
      <c r="T49" s="322"/>
      <c r="U49" s="322"/>
      <c r="V49" s="122"/>
      <c r="W49" s="123"/>
      <c r="X49" s="123"/>
      <c r="Y49" s="123"/>
      <c r="Z49" s="124"/>
      <c r="AA49" s="124"/>
      <c r="AB49" s="125"/>
      <c r="AC49" s="322"/>
      <c r="AD49" s="322">
        <v>40</v>
      </c>
      <c r="AE49" s="322"/>
      <c r="AF49" s="322"/>
      <c r="AG49" s="322"/>
      <c r="AH49" s="322">
        <v>10</v>
      </c>
      <c r="AI49" s="322">
        <v>2</v>
      </c>
      <c r="AJ49" s="122"/>
      <c r="AK49" s="123"/>
      <c r="AL49" s="123"/>
      <c r="AM49" s="123"/>
      <c r="AN49" s="124"/>
      <c r="AO49" s="124"/>
      <c r="AP49" s="125"/>
    </row>
    <row r="50" spans="2:42" ht="21.95" customHeight="1" thickBot="1" x14ac:dyDescent="0.3">
      <c r="B50" s="190" t="s">
        <v>101</v>
      </c>
      <c r="C50" s="191" t="s">
        <v>102</v>
      </c>
      <c r="D50" s="192"/>
      <c r="E50" s="193">
        <v>3.4</v>
      </c>
      <c r="F50" s="189">
        <f t="shared" si="27"/>
        <v>9</v>
      </c>
      <c r="G50" s="182">
        <f t="shared" si="28"/>
        <v>0</v>
      </c>
      <c r="H50" s="24">
        <f t="shared" si="29"/>
        <v>0</v>
      </c>
      <c r="I50" s="24">
        <f t="shared" si="22"/>
        <v>0</v>
      </c>
      <c r="J50" s="24">
        <f t="shared" si="23"/>
        <v>0</v>
      </c>
      <c r="K50" s="24">
        <f t="shared" si="24"/>
        <v>225</v>
      </c>
      <c r="L50" s="25">
        <f t="shared" si="30"/>
        <v>0</v>
      </c>
      <c r="M50" s="245">
        <f t="shared" si="25"/>
        <v>0</v>
      </c>
      <c r="N50" s="246">
        <f t="shared" si="26"/>
        <v>225</v>
      </c>
      <c r="O50" s="329"/>
      <c r="P50" s="323"/>
      <c r="Q50" s="323"/>
      <c r="R50" s="323"/>
      <c r="S50" s="323"/>
      <c r="T50" s="323"/>
      <c r="U50" s="338"/>
      <c r="V50" s="122"/>
      <c r="W50" s="123"/>
      <c r="X50" s="123"/>
      <c r="Y50" s="123"/>
      <c r="Z50" s="123"/>
      <c r="AA50" s="123"/>
      <c r="AB50" s="125"/>
      <c r="AC50" s="329"/>
      <c r="AD50" s="323"/>
      <c r="AE50" s="323"/>
      <c r="AF50" s="323"/>
      <c r="AG50" s="323">
        <v>125</v>
      </c>
      <c r="AH50" s="323"/>
      <c r="AI50" s="338">
        <v>5</v>
      </c>
      <c r="AJ50" s="126"/>
      <c r="AK50" s="123"/>
      <c r="AL50" s="123"/>
      <c r="AM50" s="123"/>
      <c r="AN50" s="123">
        <v>100</v>
      </c>
      <c r="AO50" s="123"/>
      <c r="AP50" s="125">
        <v>4</v>
      </c>
    </row>
    <row r="51" spans="2:42" ht="21.95" customHeight="1" thickBot="1" x14ac:dyDescent="0.3">
      <c r="B51" s="485" t="s">
        <v>35</v>
      </c>
      <c r="C51" s="486"/>
      <c r="D51" s="486"/>
      <c r="E51" s="487"/>
      <c r="F51" s="194">
        <f t="shared" ref="F51:N51" si="31">SUM(F41:F50)</f>
        <v>32</v>
      </c>
      <c r="G51" s="151">
        <f t="shared" si="31"/>
        <v>80</v>
      </c>
      <c r="H51" s="152">
        <f t="shared" si="31"/>
        <v>320</v>
      </c>
      <c r="I51" s="152">
        <f t="shared" si="31"/>
        <v>0</v>
      </c>
      <c r="J51" s="152">
        <f t="shared" si="31"/>
        <v>0</v>
      </c>
      <c r="K51" s="152">
        <f t="shared" si="31"/>
        <v>225</v>
      </c>
      <c r="L51" s="162">
        <f>SUM(L41:L50)</f>
        <v>175</v>
      </c>
      <c r="M51" s="153">
        <f t="shared" si="31"/>
        <v>400</v>
      </c>
      <c r="N51" s="154">
        <f t="shared" si="31"/>
        <v>800</v>
      </c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4"/>
      <c r="AK51" s="434"/>
      <c r="AL51" s="434"/>
      <c r="AM51" s="434"/>
      <c r="AN51" s="434"/>
      <c r="AO51" s="434"/>
      <c r="AP51" s="434"/>
    </row>
    <row r="52" spans="2:42" ht="21.95" customHeight="1" thickBot="1" x14ac:dyDescent="0.3">
      <c r="B52" s="488" t="s">
        <v>103</v>
      </c>
      <c r="C52" s="488"/>
      <c r="D52" s="488"/>
      <c r="E52" s="488"/>
      <c r="F52" s="488"/>
      <c r="G52" s="435"/>
      <c r="H52" s="435"/>
      <c r="I52" s="435"/>
      <c r="J52" s="435"/>
      <c r="K52" s="435"/>
      <c r="L52" s="435"/>
      <c r="M52" s="435"/>
      <c r="N52" s="435"/>
      <c r="O52" s="435"/>
      <c r="P52" s="435"/>
      <c r="Q52" s="435"/>
      <c r="R52" s="435"/>
      <c r="S52" s="435"/>
      <c r="T52" s="435"/>
      <c r="U52" s="435"/>
      <c r="V52" s="435"/>
      <c r="W52" s="435"/>
      <c r="X52" s="435"/>
      <c r="Y52" s="435"/>
      <c r="Z52" s="435"/>
      <c r="AA52" s="435"/>
      <c r="AB52" s="435"/>
      <c r="AC52" s="435"/>
      <c r="AD52" s="435"/>
      <c r="AE52" s="435"/>
      <c r="AF52" s="435"/>
      <c r="AG52" s="435"/>
      <c r="AH52" s="435"/>
      <c r="AI52" s="435"/>
      <c r="AJ52" s="435"/>
      <c r="AK52" s="435"/>
      <c r="AL52" s="435"/>
      <c r="AM52" s="435"/>
      <c r="AN52" s="435"/>
      <c r="AO52" s="435"/>
      <c r="AP52" s="489"/>
    </row>
    <row r="53" spans="2:42" ht="21.95" customHeight="1" x14ac:dyDescent="0.25">
      <c r="B53" s="123" t="s">
        <v>104</v>
      </c>
      <c r="C53" s="195" t="s">
        <v>105</v>
      </c>
      <c r="D53" s="249"/>
      <c r="E53" s="198" t="s">
        <v>106</v>
      </c>
      <c r="F53" s="249">
        <f>SUM(U53,AB53,AI53,AP53)</f>
        <v>3</v>
      </c>
      <c r="G53" s="47">
        <f t="shared" ref="G53:K54" si="32">SUM(O53,V53,AC53,AJ53)</f>
        <v>0</v>
      </c>
      <c r="H53" s="48">
        <f t="shared" si="32"/>
        <v>0</v>
      </c>
      <c r="I53" s="48">
        <f t="shared" si="32"/>
        <v>0</v>
      </c>
      <c r="J53" s="48">
        <f t="shared" si="32"/>
        <v>45</v>
      </c>
      <c r="K53" s="48">
        <f t="shared" si="32"/>
        <v>0</v>
      </c>
      <c r="L53" s="252">
        <f>SUM(T53,AA53,AH53,AO53,)</f>
        <v>30</v>
      </c>
      <c r="M53" s="126">
        <f>SUM(G53:J53)</f>
        <v>45</v>
      </c>
      <c r="N53" s="195">
        <f>SUM(G53:L53)</f>
        <v>75</v>
      </c>
      <c r="O53" s="126"/>
      <c r="P53" s="123"/>
      <c r="Q53" s="123"/>
      <c r="R53" s="123"/>
      <c r="S53" s="123"/>
      <c r="T53" s="123"/>
      <c r="U53" s="123"/>
      <c r="V53" s="123"/>
      <c r="W53" s="123"/>
      <c r="X53" s="123"/>
      <c r="Y53" s="123">
        <v>15</v>
      </c>
      <c r="Z53" s="123"/>
      <c r="AA53" s="123">
        <v>10</v>
      </c>
      <c r="AB53" s="123">
        <v>1</v>
      </c>
      <c r="AC53" s="123"/>
      <c r="AD53" s="123"/>
      <c r="AE53" s="123"/>
      <c r="AF53" s="123">
        <v>15</v>
      </c>
      <c r="AG53" s="123"/>
      <c r="AH53" s="123">
        <v>10</v>
      </c>
      <c r="AI53" s="123">
        <v>1</v>
      </c>
      <c r="AJ53" s="123"/>
      <c r="AK53" s="123"/>
      <c r="AL53" s="123"/>
      <c r="AM53" s="123">
        <v>15</v>
      </c>
      <c r="AN53" s="123"/>
      <c r="AO53" s="123">
        <v>10</v>
      </c>
      <c r="AP53" s="196">
        <v>1</v>
      </c>
    </row>
    <row r="54" spans="2:42" ht="21.95" customHeight="1" thickBot="1" x14ac:dyDescent="0.3">
      <c r="B54" s="123" t="s">
        <v>107</v>
      </c>
      <c r="C54" s="248" t="s">
        <v>108</v>
      </c>
      <c r="D54" s="250">
        <v>4</v>
      </c>
      <c r="E54" s="251"/>
      <c r="F54" s="250">
        <f>SUM(U54,AB54,AI54,AP54)</f>
        <v>15</v>
      </c>
      <c r="G54" s="47">
        <f t="shared" si="32"/>
        <v>0</v>
      </c>
      <c r="H54" s="48">
        <f t="shared" si="32"/>
        <v>0</v>
      </c>
      <c r="I54" s="48">
        <f t="shared" si="32"/>
        <v>0</v>
      </c>
      <c r="J54" s="48">
        <f t="shared" si="32"/>
        <v>0</v>
      </c>
      <c r="K54" s="48">
        <f t="shared" si="32"/>
        <v>0</v>
      </c>
      <c r="L54" s="253">
        <f>SUM(T54,AA54,AH54,AO54,)</f>
        <v>0</v>
      </c>
      <c r="M54" s="126">
        <f>SUM(G54:J54)</f>
        <v>0</v>
      </c>
      <c r="N54" s="196">
        <f>SUM(G54:L54)</f>
        <v>0</v>
      </c>
      <c r="O54" s="126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248">
        <v>15</v>
      </c>
    </row>
    <row r="55" spans="2:42" ht="21.95" customHeight="1" thickBot="1" x14ac:dyDescent="0.3">
      <c r="B55" s="490" t="s">
        <v>35</v>
      </c>
      <c r="C55" s="490"/>
      <c r="D55" s="490"/>
      <c r="E55" s="490"/>
      <c r="F55" s="150">
        <f t="shared" ref="F55:N55" si="33">SUM(F53:F54)</f>
        <v>18</v>
      </c>
      <c r="G55" s="151">
        <f t="shared" si="33"/>
        <v>0</v>
      </c>
      <c r="H55" s="151">
        <f t="shared" si="33"/>
        <v>0</v>
      </c>
      <c r="I55" s="151">
        <f t="shared" si="33"/>
        <v>0</v>
      </c>
      <c r="J55" s="151">
        <f t="shared" si="33"/>
        <v>45</v>
      </c>
      <c r="K55" s="151">
        <f t="shared" si="33"/>
        <v>0</v>
      </c>
      <c r="L55" s="155">
        <f t="shared" si="33"/>
        <v>30</v>
      </c>
      <c r="M55" s="154">
        <f t="shared" si="33"/>
        <v>45</v>
      </c>
      <c r="N55" s="254">
        <f t="shared" si="33"/>
        <v>75</v>
      </c>
      <c r="O55" s="49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31"/>
      <c r="AK55" s="431"/>
      <c r="AL55" s="431"/>
      <c r="AM55" s="431"/>
      <c r="AN55" s="431"/>
      <c r="AO55" s="431"/>
      <c r="AP55" s="492"/>
    </row>
    <row r="56" spans="2:42" ht="21.95" customHeight="1" x14ac:dyDescent="0.25">
      <c r="B56" s="476" t="s">
        <v>109</v>
      </c>
      <c r="C56" s="476"/>
      <c r="D56" s="476"/>
      <c r="E56" s="476"/>
      <c r="F56" s="476"/>
      <c r="G56" s="156">
        <f>SUM(G13,G29,G39,G51,G55)</f>
        <v>335</v>
      </c>
      <c r="H56" s="156">
        <f>SUM(H13,H29,H39,H51,H55)</f>
        <v>990</v>
      </c>
      <c r="I56" s="156">
        <f>SUM(I13,I29,I39,I51,I55)</f>
        <v>45</v>
      </c>
      <c r="J56" s="156">
        <f>SUM(J13,J29,J39,J51,J55)</f>
        <v>45</v>
      </c>
      <c r="K56" s="156">
        <f>SUM(K13,K29,K39,K51,K55)</f>
        <v>425</v>
      </c>
      <c r="L56" s="477">
        <f>SUM(G56:J56)</f>
        <v>1415</v>
      </c>
      <c r="M56" s="477"/>
      <c r="N56" s="98"/>
      <c r="O56" s="377"/>
      <c r="P56" s="378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378"/>
      <c r="AB56" s="378"/>
      <c r="AC56" s="378"/>
      <c r="AD56" s="378"/>
      <c r="AE56" s="378"/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  <c r="AP56" s="379"/>
    </row>
    <row r="57" spans="2:42" ht="21.95" customHeight="1" x14ac:dyDescent="0.25">
      <c r="B57" s="494" t="s">
        <v>110</v>
      </c>
      <c r="C57" s="494"/>
      <c r="D57" s="494"/>
      <c r="E57" s="494"/>
      <c r="F57" s="157">
        <f>SUM(F13,F29,F39,F51,F55)</f>
        <v>120</v>
      </c>
      <c r="G57" s="437"/>
      <c r="H57" s="437"/>
      <c r="I57" s="437"/>
      <c r="J57" s="437"/>
      <c r="K57" s="437"/>
      <c r="L57" s="437"/>
      <c r="M57" s="437"/>
      <c r="N57" s="100"/>
      <c r="O57" s="380"/>
      <c r="P57" s="381"/>
      <c r="Q57" s="381"/>
      <c r="R57" s="381"/>
      <c r="S57" s="381"/>
      <c r="T57" s="381"/>
      <c r="U57" s="381"/>
      <c r="V57" s="381"/>
      <c r="W57" s="381"/>
      <c r="X57" s="381"/>
      <c r="Y57" s="381"/>
      <c r="Z57" s="381"/>
      <c r="AA57" s="381"/>
      <c r="AB57" s="381"/>
      <c r="AC57" s="381"/>
      <c r="AD57" s="381"/>
      <c r="AE57" s="381"/>
      <c r="AF57" s="381"/>
      <c r="AG57" s="381"/>
      <c r="AH57" s="381"/>
      <c r="AI57" s="381"/>
      <c r="AJ57" s="381"/>
      <c r="AK57" s="381"/>
      <c r="AL57" s="381"/>
      <c r="AM57" s="381"/>
      <c r="AN57" s="381"/>
      <c r="AO57" s="381"/>
      <c r="AP57" s="382"/>
    </row>
    <row r="58" spans="2:42" ht="21.95" customHeight="1" x14ac:dyDescent="0.25">
      <c r="B58" s="438"/>
      <c r="C58" s="438"/>
      <c r="D58" s="438"/>
      <c r="E58" s="438"/>
      <c r="F58" s="438"/>
      <c r="G58" s="179">
        <f>G56/$L$56</f>
        <v>0.23674911660777384</v>
      </c>
      <c r="H58" s="179">
        <f>H56/$L$56</f>
        <v>0.69964664310954061</v>
      </c>
      <c r="I58" s="179">
        <f>I56/$L$56</f>
        <v>3.1802120141342753E-2</v>
      </c>
      <c r="J58" s="179">
        <f>J56/$L$56</f>
        <v>3.1802120141342753E-2</v>
      </c>
      <c r="K58" s="179">
        <f>K56/$L$56</f>
        <v>0.30035335689045939</v>
      </c>
      <c r="L58" s="439"/>
      <c r="M58" s="439"/>
      <c r="N58" s="439"/>
      <c r="O58" s="180">
        <f t="shared" ref="O58:AO58" si="34">SUM(O9:O12,O16:O28,O31:O38,O41:O50,O53)</f>
        <v>130</v>
      </c>
      <c r="P58" s="180">
        <f t="shared" si="34"/>
        <v>260</v>
      </c>
      <c r="Q58" s="180">
        <f t="shared" si="34"/>
        <v>45</v>
      </c>
      <c r="R58" s="180">
        <f t="shared" si="34"/>
        <v>0</v>
      </c>
      <c r="S58" s="180">
        <f t="shared" si="34"/>
        <v>0</v>
      </c>
      <c r="T58" s="180">
        <f t="shared" si="34"/>
        <v>315</v>
      </c>
      <c r="U58" s="180">
        <f t="shared" si="34"/>
        <v>30</v>
      </c>
      <c r="V58" s="180">
        <f t="shared" si="34"/>
        <v>135</v>
      </c>
      <c r="W58" s="180">
        <f t="shared" si="34"/>
        <v>310</v>
      </c>
      <c r="X58" s="180">
        <f t="shared" si="34"/>
        <v>0</v>
      </c>
      <c r="Y58" s="180">
        <f t="shared" si="34"/>
        <v>15</v>
      </c>
      <c r="Z58" s="180">
        <f t="shared" si="34"/>
        <v>75</v>
      </c>
      <c r="AA58" s="180">
        <f t="shared" si="34"/>
        <v>215</v>
      </c>
      <c r="AB58" s="180">
        <f t="shared" si="34"/>
        <v>30</v>
      </c>
      <c r="AC58" s="180">
        <f t="shared" si="34"/>
        <v>45</v>
      </c>
      <c r="AD58" s="180">
        <f t="shared" si="34"/>
        <v>275</v>
      </c>
      <c r="AE58" s="180">
        <f t="shared" si="34"/>
        <v>0</v>
      </c>
      <c r="AF58" s="180">
        <f t="shared" si="34"/>
        <v>15</v>
      </c>
      <c r="AG58" s="180">
        <f t="shared" si="34"/>
        <v>250</v>
      </c>
      <c r="AH58" s="180">
        <f t="shared" si="34"/>
        <v>165</v>
      </c>
      <c r="AI58" s="180">
        <f t="shared" si="34"/>
        <v>30</v>
      </c>
      <c r="AJ58" s="180">
        <f t="shared" si="34"/>
        <v>25</v>
      </c>
      <c r="AK58" s="180">
        <f t="shared" si="34"/>
        <v>145</v>
      </c>
      <c r="AL58" s="180">
        <f t="shared" si="34"/>
        <v>0</v>
      </c>
      <c r="AM58" s="180">
        <f t="shared" si="34"/>
        <v>15</v>
      </c>
      <c r="AN58" s="180">
        <f t="shared" si="34"/>
        <v>100</v>
      </c>
      <c r="AO58" s="180">
        <f t="shared" si="34"/>
        <v>90</v>
      </c>
      <c r="AP58" s="181">
        <f>SUM(AP9:AP12,AP16:AP28,AP31:AP38,AP41:AP50,AP53,AP54)</f>
        <v>30</v>
      </c>
    </row>
    <row r="59" spans="2:42" ht="21.95" customHeight="1" x14ac:dyDescent="0.25">
      <c r="B59" s="440" t="s">
        <v>111</v>
      </c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  <c r="O59" s="442">
        <f>SUM(O58:R58)</f>
        <v>435</v>
      </c>
      <c r="P59" s="442"/>
      <c r="Q59" s="442"/>
      <c r="R59" s="442"/>
      <c r="S59" s="442"/>
      <c r="T59" s="442"/>
      <c r="U59" s="442"/>
      <c r="V59" s="495">
        <f>SUM(V58:Y58)</f>
        <v>460</v>
      </c>
      <c r="W59" s="495"/>
      <c r="X59" s="495"/>
      <c r="Y59" s="495"/>
      <c r="Z59" s="495"/>
      <c r="AA59" s="495"/>
      <c r="AB59" s="495"/>
      <c r="AC59" s="442">
        <f>SUM(AC58:AF58)</f>
        <v>335</v>
      </c>
      <c r="AD59" s="442"/>
      <c r="AE59" s="442"/>
      <c r="AF59" s="442"/>
      <c r="AG59" s="442"/>
      <c r="AH59" s="442"/>
      <c r="AI59" s="442"/>
      <c r="AJ59" s="495">
        <f>SUM(AJ58:AM58)</f>
        <v>185</v>
      </c>
      <c r="AK59" s="495"/>
      <c r="AL59" s="495"/>
      <c r="AM59" s="495"/>
      <c r="AN59" s="495"/>
      <c r="AO59" s="495"/>
      <c r="AP59" s="495"/>
    </row>
    <row r="60" spans="2:42" ht="21.95" customHeight="1" x14ac:dyDescent="0.25">
      <c r="B60" s="443" t="s">
        <v>112</v>
      </c>
      <c r="C60" s="443"/>
      <c r="D60" s="443"/>
      <c r="E60" s="443"/>
      <c r="F60" s="443"/>
      <c r="G60" s="443"/>
      <c r="H60" s="443"/>
      <c r="I60" s="443"/>
      <c r="J60" s="443"/>
      <c r="K60" s="443"/>
      <c r="L60" s="443"/>
      <c r="M60" s="443"/>
      <c r="N60" s="443"/>
      <c r="O60" s="444">
        <f>SUM(O58:R58,T58)</f>
        <v>750</v>
      </c>
      <c r="P60" s="444"/>
      <c r="Q60" s="444"/>
      <c r="R60" s="444"/>
      <c r="S60" s="444"/>
      <c r="T60" s="444"/>
      <c r="U60" s="444"/>
      <c r="V60" s="496">
        <f>SUM(V58:Y58,AA58)</f>
        <v>675</v>
      </c>
      <c r="W60" s="496"/>
      <c r="X60" s="496"/>
      <c r="Y60" s="496"/>
      <c r="Z60" s="496"/>
      <c r="AA60" s="496"/>
      <c r="AB60" s="496"/>
      <c r="AC60" s="444">
        <f>SUM(AC58:AF58,AH58)</f>
        <v>500</v>
      </c>
      <c r="AD60" s="444"/>
      <c r="AE60" s="444"/>
      <c r="AF60" s="444"/>
      <c r="AG60" s="444"/>
      <c r="AH60" s="444"/>
      <c r="AI60" s="444"/>
      <c r="AJ60" s="496">
        <f>SUM(AJ58:AM58,AO58)</f>
        <v>275</v>
      </c>
      <c r="AK60" s="496"/>
      <c r="AL60" s="496"/>
      <c r="AM60" s="496"/>
      <c r="AN60" s="496"/>
      <c r="AO60" s="496"/>
      <c r="AP60" s="496"/>
    </row>
    <row r="61" spans="2:42" ht="30" customHeight="1" x14ac:dyDescent="0.25">
      <c r="B61" s="443" t="s">
        <v>113</v>
      </c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3"/>
      <c r="O61" s="444">
        <f>SUM(O58:S58)</f>
        <v>435</v>
      </c>
      <c r="P61" s="444"/>
      <c r="Q61" s="444"/>
      <c r="R61" s="444"/>
      <c r="S61" s="444"/>
      <c r="T61" s="444"/>
      <c r="U61" s="444"/>
      <c r="V61" s="496">
        <f>SUM(V58:Z58)</f>
        <v>535</v>
      </c>
      <c r="W61" s="496"/>
      <c r="X61" s="496"/>
      <c r="Y61" s="496"/>
      <c r="Z61" s="496"/>
      <c r="AA61" s="496"/>
      <c r="AB61" s="496"/>
      <c r="AC61" s="444">
        <f>SUM(AC58:AG58)</f>
        <v>585</v>
      </c>
      <c r="AD61" s="444"/>
      <c r="AE61" s="444"/>
      <c r="AF61" s="444"/>
      <c r="AG61" s="444"/>
      <c r="AH61" s="444"/>
      <c r="AI61" s="444"/>
      <c r="AJ61" s="496">
        <f>SUM(AJ58:AN58)</f>
        <v>285</v>
      </c>
      <c r="AK61" s="496"/>
      <c r="AL61" s="496"/>
      <c r="AM61" s="496"/>
      <c r="AN61" s="496"/>
      <c r="AO61" s="496"/>
      <c r="AP61" s="496"/>
    </row>
    <row r="62" spans="2:42" ht="21.95" customHeight="1" x14ac:dyDescent="0.25">
      <c r="B62" s="443" t="s">
        <v>114</v>
      </c>
      <c r="C62" s="443"/>
      <c r="D62" s="443"/>
      <c r="E62" s="443"/>
      <c r="F62" s="443"/>
      <c r="G62" s="443"/>
      <c r="H62" s="443"/>
      <c r="I62" s="443"/>
      <c r="J62" s="443"/>
      <c r="K62" s="443"/>
      <c r="L62" s="443"/>
      <c r="M62" s="443"/>
      <c r="N62" s="443"/>
      <c r="O62" s="446">
        <v>2</v>
      </c>
      <c r="P62" s="446"/>
      <c r="Q62" s="446"/>
      <c r="R62" s="446"/>
      <c r="S62" s="446"/>
      <c r="T62" s="446"/>
      <c r="U62" s="446"/>
      <c r="V62" s="497">
        <v>6</v>
      </c>
      <c r="W62" s="497"/>
      <c r="X62" s="497"/>
      <c r="Y62" s="497"/>
      <c r="Z62" s="497"/>
      <c r="AA62" s="497"/>
      <c r="AB62" s="497"/>
      <c r="AC62" s="448">
        <v>2</v>
      </c>
      <c r="AD62" s="448"/>
      <c r="AE62" s="448"/>
      <c r="AF62" s="448"/>
      <c r="AG62" s="448"/>
      <c r="AH62" s="448"/>
      <c r="AI62" s="448"/>
      <c r="AJ62" s="497">
        <v>3</v>
      </c>
      <c r="AK62" s="497"/>
      <c r="AL62" s="497"/>
      <c r="AM62" s="497"/>
      <c r="AN62" s="497"/>
      <c r="AO62" s="497"/>
      <c r="AP62" s="497"/>
    </row>
    <row r="63" spans="2:42" ht="21.95" customHeight="1" x14ac:dyDescent="0.25">
      <c r="B63" s="443" t="s">
        <v>115</v>
      </c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3"/>
      <c r="O63" s="444">
        <f>SUM(U9:U12,U16:U28,U31:U37,U41:U49,U53)</f>
        <v>30</v>
      </c>
      <c r="P63" s="444"/>
      <c r="Q63" s="444"/>
      <c r="R63" s="444"/>
      <c r="S63" s="444"/>
      <c r="T63" s="444"/>
      <c r="U63" s="444"/>
      <c r="V63" s="496">
        <f>SUM(AB9:AB12,AB16:AB28,AB31:AB37,AB41:AB49,AB53)</f>
        <v>27</v>
      </c>
      <c r="W63" s="496"/>
      <c r="X63" s="496"/>
      <c r="Y63" s="496"/>
      <c r="Z63" s="496"/>
      <c r="AA63" s="496"/>
      <c r="AB63" s="496"/>
      <c r="AC63" s="444">
        <f>SUM(AI9:AI12,AI16:AI28,AI31:AI37,AI41:AI49,AI53)</f>
        <v>20</v>
      </c>
      <c r="AD63" s="444"/>
      <c r="AE63" s="444"/>
      <c r="AF63" s="444"/>
      <c r="AG63" s="444"/>
      <c r="AH63" s="444"/>
      <c r="AI63" s="444"/>
      <c r="AJ63" s="496">
        <f>SUM(AP9:AP12,AP16:AP28,AP31:AP37,AP41:AP49,AP53,AP54)</f>
        <v>26</v>
      </c>
      <c r="AK63" s="496"/>
      <c r="AL63" s="496"/>
      <c r="AM63" s="496"/>
      <c r="AN63" s="496"/>
      <c r="AO63" s="496"/>
      <c r="AP63" s="496"/>
    </row>
    <row r="64" spans="2:42" ht="21.95" customHeight="1" x14ac:dyDescent="0.25">
      <c r="B64" s="443" t="s">
        <v>116</v>
      </c>
      <c r="C64" s="443"/>
      <c r="D64" s="443"/>
      <c r="E64" s="443"/>
      <c r="F64" s="443"/>
      <c r="G64" s="443"/>
      <c r="H64" s="443"/>
      <c r="I64" s="443"/>
      <c r="J64" s="443"/>
      <c r="K64" s="443"/>
      <c r="L64" s="443"/>
      <c r="M64" s="443"/>
      <c r="N64" s="443"/>
      <c r="O64" s="449">
        <f>SUM(U9:U12,U16:U28,U31:U38,U41:U50,U53)</f>
        <v>30</v>
      </c>
      <c r="P64" s="449"/>
      <c r="Q64" s="449"/>
      <c r="R64" s="449"/>
      <c r="S64" s="449"/>
      <c r="T64" s="449"/>
      <c r="U64" s="449"/>
      <c r="V64" s="498">
        <f>SUM(AB9:AB12,AB16:AB28,AB31:AB38,AB41:AB50,AB53)</f>
        <v>30</v>
      </c>
      <c r="W64" s="498"/>
      <c r="X64" s="498"/>
      <c r="Y64" s="498"/>
      <c r="Z64" s="498"/>
      <c r="AA64" s="498"/>
      <c r="AB64" s="498"/>
      <c r="AC64" s="449">
        <f>SUM(AI9:AI12,AI16:AI28,AI31:AI38,AI41:AI50,AI53)</f>
        <v>30</v>
      </c>
      <c r="AD64" s="449"/>
      <c r="AE64" s="449"/>
      <c r="AF64" s="449"/>
      <c r="AG64" s="449"/>
      <c r="AH64" s="449"/>
      <c r="AI64" s="449"/>
      <c r="AJ64" s="498">
        <f>SUM(AP9:AP12,AP16:AP28,AP31:AP38,AP41:AP50,AP53,AP54)</f>
        <v>30</v>
      </c>
      <c r="AK64" s="498"/>
      <c r="AL64" s="498"/>
      <c r="AM64" s="498"/>
      <c r="AN64" s="498"/>
      <c r="AO64" s="498"/>
      <c r="AP64" s="498"/>
    </row>
    <row r="65" spans="2:42" ht="21.95" customHeight="1" x14ac:dyDescent="0.25">
      <c r="B65" s="443" t="s">
        <v>117</v>
      </c>
      <c r="C65" s="443"/>
      <c r="D65" s="443"/>
      <c r="E65" s="443"/>
      <c r="F65" s="443"/>
      <c r="G65" s="443"/>
      <c r="H65" s="443"/>
      <c r="I65" s="443"/>
      <c r="J65" s="443"/>
      <c r="K65" s="443"/>
      <c r="L65" s="443"/>
      <c r="M65" s="443"/>
      <c r="N65" s="443"/>
      <c r="O65" s="451">
        <f>SUM(O64:AB64)</f>
        <v>60</v>
      </c>
      <c r="P65" s="451"/>
      <c r="Q65" s="451"/>
      <c r="R65" s="451"/>
      <c r="S65" s="451"/>
      <c r="T65" s="451"/>
      <c r="U65" s="451"/>
      <c r="V65" s="451"/>
      <c r="W65" s="451"/>
      <c r="X65" s="451"/>
      <c r="Y65" s="451"/>
      <c r="Z65" s="451"/>
      <c r="AA65" s="451"/>
      <c r="AB65" s="451"/>
      <c r="AC65" s="452">
        <f>SUM(AC64:AP64)</f>
        <v>60</v>
      </c>
      <c r="AD65" s="452"/>
      <c r="AE65" s="452"/>
      <c r="AF65" s="452"/>
      <c r="AG65" s="452"/>
      <c r="AH65" s="452"/>
      <c r="AI65" s="452"/>
      <c r="AJ65" s="452"/>
      <c r="AK65" s="452"/>
      <c r="AL65" s="452"/>
      <c r="AM65" s="452"/>
      <c r="AN65" s="452"/>
      <c r="AO65" s="452"/>
      <c r="AP65" s="452"/>
    </row>
    <row r="66" spans="2:42" ht="21.95" customHeight="1" x14ac:dyDescent="0.25">
      <c r="B66" s="443" t="s">
        <v>118</v>
      </c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53">
        <f>SUM(O59:AB59)</f>
        <v>895</v>
      </c>
      <c r="P66" s="453"/>
      <c r="Q66" s="453"/>
      <c r="R66" s="453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>
        <f>SUM(AC59:AP59)</f>
        <v>520</v>
      </c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453"/>
    </row>
    <row r="67" spans="2:42" ht="21.95" customHeight="1" x14ac:dyDescent="0.25">
      <c r="B67" s="443" t="s">
        <v>119</v>
      </c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453">
        <f>SUM(O60:AB60)</f>
        <v>1425</v>
      </c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>
        <f>SUM(AC60:AP60)</f>
        <v>775</v>
      </c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453"/>
      <c r="AO67" s="453"/>
      <c r="AP67" s="453"/>
    </row>
    <row r="68" spans="2:42" ht="30" customHeight="1" x14ac:dyDescent="0.25">
      <c r="B68" s="443" t="s">
        <v>120</v>
      </c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3"/>
      <c r="N68" s="443"/>
      <c r="O68" s="454">
        <f>SUM(O58:T58,V58:AA58)</f>
        <v>1500</v>
      </c>
      <c r="P68" s="454"/>
      <c r="Q68" s="454"/>
      <c r="R68" s="454"/>
      <c r="S68" s="454"/>
      <c r="T68" s="454"/>
      <c r="U68" s="454"/>
      <c r="V68" s="454"/>
      <c r="W68" s="454"/>
      <c r="X68" s="454"/>
      <c r="Y68" s="454"/>
      <c r="Z68" s="454"/>
      <c r="AA68" s="454"/>
      <c r="AB68" s="454"/>
      <c r="AC68" s="455">
        <f>SUM(AC58:AH58,AJ58:AO58)</f>
        <v>1125</v>
      </c>
      <c r="AD68" s="455"/>
      <c r="AE68" s="455"/>
      <c r="AF68" s="455"/>
      <c r="AG68" s="455"/>
      <c r="AH68" s="455"/>
      <c r="AI68" s="455"/>
      <c r="AJ68" s="455"/>
      <c r="AK68" s="455"/>
      <c r="AL68" s="455"/>
      <c r="AM68" s="455"/>
      <c r="AN68" s="455"/>
      <c r="AO68" s="455"/>
      <c r="AP68" s="455"/>
    </row>
    <row r="69" spans="2:42" ht="21.95" customHeight="1" x14ac:dyDescent="0.25">
      <c r="B69" s="443" t="s">
        <v>121</v>
      </c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56">
        <f>SUM(O61:AP61)</f>
        <v>1840</v>
      </c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56"/>
      <c r="AB69" s="456"/>
      <c r="AC69" s="456"/>
      <c r="AD69" s="456"/>
      <c r="AE69" s="456"/>
      <c r="AF69" s="456"/>
      <c r="AG69" s="456"/>
      <c r="AH69" s="456"/>
      <c r="AI69" s="456"/>
      <c r="AJ69" s="456"/>
      <c r="AK69" s="456"/>
      <c r="AL69" s="456"/>
      <c r="AM69" s="456"/>
      <c r="AN69" s="456"/>
      <c r="AO69" s="456"/>
      <c r="AP69" s="456"/>
    </row>
    <row r="70" spans="2:42" ht="21.95" customHeight="1" x14ac:dyDescent="0.25">
      <c r="B70" s="443" t="s">
        <v>122</v>
      </c>
      <c r="C70" s="443"/>
      <c r="D70" s="443"/>
      <c r="E70" s="443"/>
      <c r="F70" s="443"/>
      <c r="G70" s="443"/>
      <c r="H70" s="443"/>
      <c r="I70" s="443"/>
      <c r="J70" s="443"/>
      <c r="K70" s="443"/>
      <c r="L70" s="443"/>
      <c r="M70" s="443"/>
      <c r="N70" s="443"/>
      <c r="O70" s="456">
        <f>SUM(O68:AP68)</f>
        <v>2625</v>
      </c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A70" s="456"/>
      <c r="AB70" s="456"/>
      <c r="AC70" s="456"/>
      <c r="AD70" s="456"/>
      <c r="AE70" s="456"/>
      <c r="AF70" s="456"/>
      <c r="AG70" s="456"/>
      <c r="AH70" s="456"/>
      <c r="AI70" s="456"/>
      <c r="AJ70" s="456"/>
      <c r="AK70" s="456"/>
      <c r="AL70" s="456"/>
      <c r="AM70" s="456"/>
      <c r="AN70" s="456"/>
      <c r="AO70" s="456"/>
      <c r="AP70" s="456"/>
    </row>
    <row r="71" spans="2:42" ht="30" customHeight="1" x14ac:dyDescent="0.25">
      <c r="B71" s="457" t="s">
        <v>110</v>
      </c>
      <c r="C71" s="457"/>
      <c r="D71" s="457"/>
      <c r="E71" s="457"/>
      <c r="F71" s="457"/>
      <c r="G71" s="457"/>
      <c r="H71" s="457"/>
      <c r="I71" s="457"/>
      <c r="J71" s="457"/>
      <c r="K71" s="457"/>
      <c r="L71" s="457"/>
      <c r="M71" s="457"/>
      <c r="N71" s="457"/>
      <c r="O71" s="456">
        <f>SUM(O64:AP64)</f>
        <v>120</v>
      </c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A71" s="456"/>
      <c r="AB71" s="456"/>
      <c r="AC71" s="456"/>
      <c r="AD71" s="456"/>
      <c r="AE71" s="456"/>
      <c r="AF71" s="456"/>
      <c r="AG71" s="456"/>
      <c r="AH71" s="456"/>
      <c r="AI71" s="456"/>
      <c r="AJ71" s="456"/>
      <c r="AK71" s="456"/>
      <c r="AL71" s="456"/>
      <c r="AM71" s="456"/>
      <c r="AN71" s="456"/>
      <c r="AO71" s="456"/>
      <c r="AP71" s="456"/>
    </row>
    <row r="72" spans="2:42" ht="21.95" customHeight="1" x14ac:dyDescent="0.25">
      <c r="B72" s="101"/>
      <c r="C72" s="102"/>
      <c r="D72" s="102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</row>
    <row r="73" spans="2:42" ht="21.95" customHeight="1" x14ac:dyDescent="0.25">
      <c r="C73" s="103" t="s">
        <v>123</v>
      </c>
      <c r="D73" s="103"/>
    </row>
    <row r="74" spans="2:42" ht="21.95" customHeight="1" x14ac:dyDescent="0.25">
      <c r="C74" s="104" t="s">
        <v>124</v>
      </c>
      <c r="D74" s="104"/>
    </row>
    <row r="75" spans="2:42" ht="21.95" customHeight="1" x14ac:dyDescent="0.25">
      <c r="C75" s="1" t="s">
        <v>125</v>
      </c>
    </row>
    <row r="76" spans="2:42" ht="30" customHeight="1" x14ac:dyDescent="0.25"/>
    <row r="77" spans="2:42" ht="21.95" customHeight="1" x14ac:dyDescent="0.25"/>
    <row r="78" spans="2:42" ht="21.95" customHeight="1" x14ac:dyDescent="0.25"/>
    <row r="79" spans="2:42" ht="30" customHeight="1" x14ac:dyDescent="0.25"/>
    <row r="80" spans="2:42" ht="30" customHeight="1" x14ac:dyDescent="0.25"/>
    <row r="81" ht="21.95" customHeight="1" x14ac:dyDescent="0.25"/>
    <row r="82" ht="21.95" customHeight="1" x14ac:dyDescent="0.25"/>
    <row r="83" ht="21.95" customHeight="1" x14ac:dyDescent="0.25"/>
    <row r="84" ht="30" customHeight="1" x14ac:dyDescent="0.25"/>
    <row r="85" ht="21.95" customHeight="1" x14ac:dyDescent="0.25"/>
    <row r="86" ht="21.95" customHeight="1" x14ac:dyDescent="0.25"/>
    <row r="87" ht="21.9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95" customHeight="1" x14ac:dyDescent="0.25"/>
    <row r="93" ht="21.95" customHeight="1" x14ac:dyDescent="0.25"/>
    <row r="94" ht="21.95" customHeight="1" x14ac:dyDescent="0.25"/>
    <row r="95" ht="21.95" customHeight="1" x14ac:dyDescent="0.25"/>
    <row r="96" ht="21.95" customHeight="1" x14ac:dyDescent="0.25"/>
    <row r="97" spans="58:59" ht="21.95" customHeight="1" x14ac:dyDescent="0.25"/>
    <row r="98" spans="58:59" ht="21.95" customHeight="1" x14ac:dyDescent="0.25"/>
    <row r="99" spans="58:59" ht="21.95" customHeight="1" x14ac:dyDescent="0.25"/>
    <row r="100" spans="58:59" ht="21.95" customHeight="1" x14ac:dyDescent="0.25"/>
    <row r="101" spans="58:59" ht="21.95" customHeight="1" x14ac:dyDescent="0.25"/>
    <row r="102" spans="58:59" ht="21.95" customHeight="1" x14ac:dyDescent="0.25"/>
    <row r="103" spans="58:59" ht="21.95" customHeight="1" x14ac:dyDescent="0.25"/>
    <row r="104" spans="58:59" ht="21.95" customHeight="1" x14ac:dyDescent="0.25"/>
    <row r="105" spans="58:59" ht="21.95" customHeight="1" x14ac:dyDescent="0.25"/>
    <row r="106" spans="58:59" ht="21.95" customHeight="1" x14ac:dyDescent="0.25"/>
    <row r="107" spans="58:59" ht="21.95" customHeight="1" x14ac:dyDescent="0.25">
      <c r="BF107" s="105"/>
      <c r="BG107" s="105"/>
    </row>
    <row r="108" spans="58:59" ht="21.95" customHeight="1" x14ac:dyDescent="0.25"/>
    <row r="109" spans="58:59" ht="21.95" customHeight="1" x14ac:dyDescent="0.25"/>
  </sheetData>
  <sheetProtection selectLockedCells="1" selectUnlockedCells="1"/>
  <mergeCells count="82">
    <mergeCell ref="B69:N69"/>
    <mergeCell ref="O69:AP69"/>
    <mergeCell ref="B70:N70"/>
    <mergeCell ref="O70:AP70"/>
    <mergeCell ref="B71:N71"/>
    <mergeCell ref="O71:AP71"/>
    <mergeCell ref="B67:N67"/>
    <mergeCell ref="O67:AB67"/>
    <mergeCell ref="AC67:AP67"/>
    <mergeCell ref="B68:N68"/>
    <mergeCell ref="O68:AB68"/>
    <mergeCell ref="AC68:AP68"/>
    <mergeCell ref="B65:N65"/>
    <mergeCell ref="O65:AB65"/>
    <mergeCell ref="AC65:AP65"/>
    <mergeCell ref="B66:N66"/>
    <mergeCell ref="O66:AB66"/>
    <mergeCell ref="AC66:AP66"/>
    <mergeCell ref="B63:N63"/>
    <mergeCell ref="O63:U63"/>
    <mergeCell ref="V63:AB63"/>
    <mergeCell ref="AC63:AI63"/>
    <mergeCell ref="AJ63:AP63"/>
    <mergeCell ref="B64:N64"/>
    <mergeCell ref="O64:U64"/>
    <mergeCell ref="V64:AB64"/>
    <mergeCell ref="AC64:AI64"/>
    <mergeCell ref="AJ64:AP64"/>
    <mergeCell ref="B61:N61"/>
    <mergeCell ref="O61:U61"/>
    <mergeCell ref="V61:AB61"/>
    <mergeCell ref="AC61:AI61"/>
    <mergeCell ref="AJ61:AP61"/>
    <mergeCell ref="B62:N62"/>
    <mergeCell ref="O62:U62"/>
    <mergeCell ref="V62:AB62"/>
    <mergeCell ref="AC62:AI62"/>
    <mergeCell ref="AJ62:AP62"/>
    <mergeCell ref="V59:AB59"/>
    <mergeCell ref="AC59:AI59"/>
    <mergeCell ref="AJ59:AP59"/>
    <mergeCell ref="B60:N60"/>
    <mergeCell ref="O60:U60"/>
    <mergeCell ref="V60:AB60"/>
    <mergeCell ref="AC60:AI60"/>
    <mergeCell ref="AJ60:AP60"/>
    <mergeCell ref="O59:U59"/>
    <mergeCell ref="B57:E57"/>
    <mergeCell ref="G57:M57"/>
    <mergeCell ref="B58:F58"/>
    <mergeCell ref="L58:N58"/>
    <mergeCell ref="B59:N59"/>
    <mergeCell ref="B8:AP8"/>
    <mergeCell ref="B56:F56"/>
    <mergeCell ref="L56:M56"/>
    <mergeCell ref="B14:AP14"/>
    <mergeCell ref="C15:AP15"/>
    <mergeCell ref="B29:E29"/>
    <mergeCell ref="O29:AP29"/>
    <mergeCell ref="B30:AP30"/>
    <mergeCell ref="B39:E39"/>
    <mergeCell ref="B51:E51"/>
    <mergeCell ref="O51:AP51"/>
    <mergeCell ref="B52:AP52"/>
    <mergeCell ref="B55:E55"/>
    <mergeCell ref="O55:AP55"/>
    <mergeCell ref="B13:E13"/>
    <mergeCell ref="O13:AP13"/>
    <mergeCell ref="C2:BD2"/>
    <mergeCell ref="E3:BD3"/>
    <mergeCell ref="E4:BD4"/>
    <mergeCell ref="B6:B7"/>
    <mergeCell ref="C6:C7"/>
    <mergeCell ref="D6:E6"/>
    <mergeCell ref="F6:F7"/>
    <mergeCell ref="G6:L6"/>
    <mergeCell ref="M6:M7"/>
    <mergeCell ref="N6:N7"/>
    <mergeCell ref="O6:U6"/>
    <mergeCell ref="V6:AB6"/>
    <mergeCell ref="AC6:AI6"/>
    <mergeCell ref="AJ6:AP6"/>
  </mergeCells>
  <conditionalFormatting sqref="C12:D12">
    <cfRule type="expression" dxfId="0" priority="1" stopIfTrue="1">
      <formula>NOT(ISERROR(SEARCH("MODUŁ PRZEDMIOTÓW PODSTAWOWYCH  ",C12)))</formula>
    </cfRule>
  </conditionalFormatting>
  <printOptions horizontalCentered="1" verticalCentered="1"/>
  <pageMargins left="0.23611111111111113" right="0.23611111111111113" top="0.55138888888888893" bottom="0.55138888888888893" header="0.51181102362204722" footer="0.51181102362204722"/>
  <pageSetup paperSize="9" firstPageNumber="0" fitToHeight="0" orientation="landscape" horizontalDpi="300" verticalDpi="300"/>
  <headerFooter alignWithMargins="0"/>
  <rowBreaks count="1" manualBreakCount="1">
    <brk id="60" max="16383" man="1"/>
  </rowBreaks>
  <colBreaks count="1" manualBreakCount="1">
    <brk id="2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0"/>
  <sheetViews>
    <sheetView workbookViewId="0">
      <selection activeCell="J21" sqref="J21"/>
    </sheetView>
  </sheetViews>
  <sheetFormatPr defaultColWidth="9.140625" defaultRowHeight="11.25" x14ac:dyDescent="0.2"/>
  <cols>
    <col min="1" max="1" width="4.140625" style="106" customWidth="1"/>
    <col min="2" max="2" width="28.42578125" style="107" customWidth="1"/>
    <col min="3" max="3" width="11.7109375" style="107" customWidth="1"/>
    <col min="4" max="6" width="8.7109375" style="107" customWidth="1"/>
    <col min="7" max="7" width="8.7109375" style="106" customWidth="1"/>
    <col min="8" max="16384" width="9.140625" style="108"/>
  </cols>
  <sheetData>
    <row r="1" spans="1:9" x14ac:dyDescent="0.2">
      <c r="B1" s="273" t="s">
        <v>170</v>
      </c>
      <c r="C1" s="108"/>
      <c r="D1" s="108"/>
      <c r="E1" s="108"/>
      <c r="F1" s="108"/>
    </row>
    <row r="2" spans="1:9" ht="27.75" customHeight="1" x14ac:dyDescent="0.2">
      <c r="A2" s="109"/>
      <c r="B2" s="274" t="s">
        <v>171</v>
      </c>
      <c r="C2" s="110"/>
      <c r="D2" s="110"/>
      <c r="E2" s="110"/>
      <c r="F2" s="110"/>
      <c r="G2" s="109"/>
      <c r="H2" s="110"/>
      <c r="I2" s="111"/>
    </row>
    <row r="3" spans="1:9" ht="15.75" customHeight="1" x14ac:dyDescent="0.2">
      <c r="B3" s="459" t="s">
        <v>128</v>
      </c>
      <c r="C3" s="459"/>
      <c r="D3" s="459"/>
      <c r="E3" s="459"/>
      <c r="F3" s="459"/>
      <c r="G3" s="459"/>
    </row>
    <row r="4" spans="1:9" ht="26.25" customHeight="1" x14ac:dyDescent="0.2">
      <c r="A4" s="112" t="s">
        <v>129</v>
      </c>
      <c r="B4" s="405" t="s">
        <v>130</v>
      </c>
      <c r="C4" s="400" t="s">
        <v>131</v>
      </c>
      <c r="D4" s="458" t="s">
        <v>132</v>
      </c>
      <c r="E4" s="458"/>
      <c r="F4" s="406" t="s">
        <v>133</v>
      </c>
      <c r="G4" s="407" t="s">
        <v>134</v>
      </c>
    </row>
    <row r="5" spans="1:9" ht="21.75" customHeight="1" x14ac:dyDescent="0.2">
      <c r="A5" s="113" t="s">
        <v>27</v>
      </c>
      <c r="B5" s="383" t="s">
        <v>28</v>
      </c>
      <c r="C5" s="384" t="s">
        <v>135</v>
      </c>
      <c r="D5" s="385"/>
      <c r="E5" s="385" t="s">
        <v>136</v>
      </c>
      <c r="F5" s="385">
        <v>45</v>
      </c>
      <c r="G5" s="386">
        <v>3</v>
      </c>
    </row>
    <row r="6" spans="1:9" ht="21.75" customHeight="1" x14ac:dyDescent="0.2">
      <c r="A6" s="113" t="s">
        <v>29</v>
      </c>
      <c r="B6" s="383" t="s">
        <v>30</v>
      </c>
      <c r="C6" s="384" t="s">
        <v>137</v>
      </c>
      <c r="D6" s="385"/>
      <c r="E6" s="385" t="s">
        <v>136</v>
      </c>
      <c r="F6" s="385">
        <v>15</v>
      </c>
      <c r="G6" s="386">
        <v>2</v>
      </c>
    </row>
    <row r="7" spans="1:9" ht="24" customHeight="1" x14ac:dyDescent="0.2">
      <c r="A7" s="113" t="s">
        <v>31</v>
      </c>
      <c r="B7" s="383" t="s">
        <v>73</v>
      </c>
      <c r="C7" s="384" t="s">
        <v>138</v>
      </c>
      <c r="D7" s="385"/>
      <c r="E7" s="385" t="s">
        <v>136</v>
      </c>
      <c r="F7" s="385">
        <v>40</v>
      </c>
      <c r="G7" s="386">
        <v>2</v>
      </c>
    </row>
    <row r="8" spans="1:9" ht="21.75" customHeight="1" x14ac:dyDescent="0.2">
      <c r="A8" s="113" t="s">
        <v>33</v>
      </c>
      <c r="B8" s="383" t="s">
        <v>75</v>
      </c>
      <c r="C8" s="384" t="s">
        <v>138</v>
      </c>
      <c r="D8" s="385"/>
      <c r="E8" s="385" t="s">
        <v>136</v>
      </c>
      <c r="F8" s="385">
        <v>40</v>
      </c>
      <c r="G8" s="386">
        <v>2</v>
      </c>
    </row>
    <row r="9" spans="1:9" ht="21.75" customHeight="1" x14ac:dyDescent="0.2">
      <c r="A9" s="113" t="s">
        <v>38</v>
      </c>
      <c r="B9" s="383" t="s">
        <v>77</v>
      </c>
      <c r="C9" s="384" t="s">
        <v>138</v>
      </c>
      <c r="D9" s="385" t="s">
        <v>139</v>
      </c>
      <c r="E9" s="384"/>
      <c r="F9" s="385">
        <v>35</v>
      </c>
      <c r="G9" s="386">
        <v>3</v>
      </c>
    </row>
    <row r="10" spans="1:9" ht="21.75" customHeight="1" x14ac:dyDescent="0.2">
      <c r="A10" s="113" t="s">
        <v>40</v>
      </c>
      <c r="B10" s="383" t="s">
        <v>140</v>
      </c>
      <c r="C10" s="384" t="s">
        <v>137</v>
      </c>
      <c r="D10" s="385"/>
      <c r="E10" s="384" t="s">
        <v>136</v>
      </c>
      <c r="F10" s="385">
        <v>30</v>
      </c>
      <c r="G10" s="386">
        <v>2</v>
      </c>
    </row>
    <row r="11" spans="1:9" ht="21.75" customHeight="1" x14ac:dyDescent="0.2">
      <c r="A11" s="113" t="s">
        <v>42</v>
      </c>
      <c r="B11" s="387" t="s">
        <v>41</v>
      </c>
      <c r="C11" s="388" t="s">
        <v>141</v>
      </c>
      <c r="D11" s="385"/>
      <c r="E11" s="384" t="s">
        <v>136</v>
      </c>
      <c r="F11" s="385">
        <v>30</v>
      </c>
      <c r="G11" s="386">
        <v>2</v>
      </c>
    </row>
    <row r="12" spans="1:9" ht="21.75" customHeight="1" x14ac:dyDescent="0.2">
      <c r="A12" s="113" t="s">
        <v>44</v>
      </c>
      <c r="B12" s="387" t="s">
        <v>79</v>
      </c>
      <c r="C12" s="388" t="s">
        <v>141</v>
      </c>
      <c r="D12" s="385"/>
      <c r="E12" s="384" t="s">
        <v>136</v>
      </c>
      <c r="F12" s="385">
        <v>30</v>
      </c>
      <c r="G12" s="386">
        <v>2</v>
      </c>
    </row>
    <row r="13" spans="1:9" ht="21.75" customHeight="1" x14ac:dyDescent="0.2">
      <c r="A13" s="113" t="s">
        <v>46</v>
      </c>
      <c r="B13" s="383" t="s">
        <v>43</v>
      </c>
      <c r="C13" s="388" t="s">
        <v>141</v>
      </c>
      <c r="D13" s="389"/>
      <c r="E13" s="385" t="s">
        <v>136</v>
      </c>
      <c r="F13" s="385">
        <v>30</v>
      </c>
      <c r="G13" s="386">
        <v>2</v>
      </c>
    </row>
    <row r="14" spans="1:9" ht="21.75" customHeight="1" x14ac:dyDescent="0.2">
      <c r="A14" s="113" t="s">
        <v>48</v>
      </c>
      <c r="B14" s="387" t="s">
        <v>67</v>
      </c>
      <c r="C14" s="388" t="s">
        <v>138</v>
      </c>
      <c r="D14" s="385"/>
      <c r="E14" s="384" t="s">
        <v>136</v>
      </c>
      <c r="F14" s="385">
        <v>35</v>
      </c>
      <c r="G14" s="386">
        <v>2</v>
      </c>
    </row>
    <row r="15" spans="1:9" ht="21.75" customHeight="1" x14ac:dyDescent="0.2">
      <c r="A15" s="113" t="s">
        <v>51</v>
      </c>
      <c r="B15" s="383" t="s">
        <v>69</v>
      </c>
      <c r="C15" s="388" t="s">
        <v>138</v>
      </c>
      <c r="D15" s="389"/>
      <c r="E15" s="385" t="s">
        <v>136</v>
      </c>
      <c r="F15" s="385">
        <v>30</v>
      </c>
      <c r="G15" s="386">
        <v>2</v>
      </c>
    </row>
    <row r="16" spans="1:9" ht="21.75" customHeight="1" x14ac:dyDescent="0.2">
      <c r="A16" s="113" t="s">
        <v>53</v>
      </c>
      <c r="B16" s="383" t="s">
        <v>71</v>
      </c>
      <c r="C16" s="388" t="s">
        <v>138</v>
      </c>
      <c r="D16" s="389"/>
      <c r="E16" s="385" t="s">
        <v>136</v>
      </c>
      <c r="F16" s="385">
        <v>30</v>
      </c>
      <c r="G16" s="386">
        <v>2</v>
      </c>
    </row>
    <row r="17" spans="1:7" ht="21.75" customHeight="1" x14ac:dyDescent="0.2">
      <c r="A17" s="113" t="s">
        <v>55</v>
      </c>
      <c r="B17" s="383" t="s">
        <v>60</v>
      </c>
      <c r="C17" s="388" t="s">
        <v>137</v>
      </c>
      <c r="D17" s="389" t="s">
        <v>139</v>
      </c>
      <c r="E17" s="385"/>
      <c r="F17" s="385">
        <v>15</v>
      </c>
      <c r="G17" s="386">
        <v>2</v>
      </c>
    </row>
    <row r="18" spans="1:7" ht="21.75" customHeight="1" x14ac:dyDescent="0.2">
      <c r="A18" s="113" t="s">
        <v>57</v>
      </c>
      <c r="B18" s="383" t="s">
        <v>34</v>
      </c>
      <c r="C18" s="388" t="s">
        <v>141</v>
      </c>
      <c r="D18" s="389"/>
      <c r="E18" s="385" t="s">
        <v>136</v>
      </c>
      <c r="F18" s="385">
        <v>30</v>
      </c>
      <c r="G18" s="386">
        <v>2</v>
      </c>
    </row>
    <row r="19" spans="1:7" ht="21.75" customHeight="1" x14ac:dyDescent="0.2">
      <c r="A19" s="113"/>
      <c r="B19" s="461" t="s">
        <v>142</v>
      </c>
      <c r="C19" s="461"/>
      <c r="D19" s="461"/>
      <c r="E19" s="461"/>
      <c r="F19" s="390">
        <f>SUM(F5:F18)</f>
        <v>435</v>
      </c>
      <c r="G19" s="391">
        <f>SUM(G5:G18)</f>
        <v>30</v>
      </c>
    </row>
    <row r="20" spans="1:7" ht="21.75" customHeight="1" x14ac:dyDescent="0.2">
      <c r="A20" s="113"/>
      <c r="B20" s="461" t="s">
        <v>143</v>
      </c>
      <c r="C20" s="461"/>
      <c r="D20" s="461"/>
      <c r="E20" s="461"/>
      <c r="F20" s="461"/>
      <c r="G20" s="392"/>
    </row>
    <row r="21" spans="1:7" ht="21.75" customHeight="1" x14ac:dyDescent="0.2">
      <c r="A21" s="272"/>
      <c r="B21" s="462" t="s">
        <v>144</v>
      </c>
      <c r="C21" s="462"/>
      <c r="D21" s="462"/>
      <c r="E21" s="462"/>
      <c r="F21" s="462"/>
      <c r="G21" s="462"/>
    </row>
    <row r="22" spans="1:7" ht="21.75" customHeight="1" x14ac:dyDescent="0.2">
      <c r="A22" s="112" t="s">
        <v>129</v>
      </c>
      <c r="B22" s="393" t="s">
        <v>130</v>
      </c>
      <c r="C22" s="394" t="s">
        <v>131</v>
      </c>
      <c r="D22" s="458" t="s">
        <v>132</v>
      </c>
      <c r="E22" s="458"/>
      <c r="F22" s="395" t="s">
        <v>133</v>
      </c>
      <c r="G22" s="396" t="s">
        <v>134</v>
      </c>
    </row>
    <row r="23" spans="1:7" ht="30.75" customHeight="1" x14ac:dyDescent="0.2">
      <c r="A23" s="113" t="s">
        <v>27</v>
      </c>
      <c r="B23" s="383" t="s">
        <v>73</v>
      </c>
      <c r="C23" s="384" t="s">
        <v>138</v>
      </c>
      <c r="D23" s="385" t="s">
        <v>139</v>
      </c>
      <c r="E23" s="385"/>
      <c r="F23" s="385">
        <v>40</v>
      </c>
      <c r="G23" s="386">
        <v>2</v>
      </c>
    </row>
    <row r="24" spans="1:7" ht="27.75" customHeight="1" x14ac:dyDescent="0.2">
      <c r="A24" s="113" t="s">
        <v>29</v>
      </c>
      <c r="B24" s="383" t="s">
        <v>75</v>
      </c>
      <c r="C24" s="384" t="s">
        <v>138</v>
      </c>
      <c r="D24" s="385" t="s">
        <v>139</v>
      </c>
      <c r="E24" s="385"/>
      <c r="F24" s="385">
        <v>40</v>
      </c>
      <c r="G24" s="386">
        <v>2</v>
      </c>
    </row>
    <row r="25" spans="1:7" ht="21.75" customHeight="1" x14ac:dyDescent="0.2">
      <c r="A25" s="113" t="s">
        <v>31</v>
      </c>
      <c r="B25" s="383" t="s">
        <v>67</v>
      </c>
      <c r="C25" s="388" t="s">
        <v>138</v>
      </c>
      <c r="D25" s="389" t="s">
        <v>139</v>
      </c>
      <c r="E25" s="384"/>
      <c r="F25" s="385">
        <v>35</v>
      </c>
      <c r="G25" s="386">
        <v>2</v>
      </c>
    </row>
    <row r="26" spans="1:7" ht="21.75" customHeight="1" x14ac:dyDescent="0.2">
      <c r="A26" s="113" t="s">
        <v>33</v>
      </c>
      <c r="B26" s="387" t="s">
        <v>69</v>
      </c>
      <c r="C26" s="384" t="s">
        <v>138</v>
      </c>
      <c r="D26" s="385" t="s">
        <v>139</v>
      </c>
      <c r="E26" s="385"/>
      <c r="F26" s="385">
        <v>30</v>
      </c>
      <c r="G26" s="386">
        <v>2</v>
      </c>
    </row>
    <row r="27" spans="1:7" ht="21.75" customHeight="1" x14ac:dyDescent="0.2">
      <c r="A27" s="113" t="s">
        <v>38</v>
      </c>
      <c r="B27" s="387" t="s">
        <v>71</v>
      </c>
      <c r="C27" s="384" t="s">
        <v>138</v>
      </c>
      <c r="D27" s="385" t="s">
        <v>139</v>
      </c>
      <c r="E27" s="385"/>
      <c r="F27" s="385">
        <v>30</v>
      </c>
      <c r="G27" s="386">
        <v>2</v>
      </c>
    </row>
    <row r="28" spans="1:7" ht="21.75" customHeight="1" x14ac:dyDescent="0.2">
      <c r="A28" s="113" t="s">
        <v>40</v>
      </c>
      <c r="B28" s="383" t="s">
        <v>58</v>
      </c>
      <c r="C28" s="384" t="s">
        <v>138</v>
      </c>
      <c r="D28" s="385"/>
      <c r="E28" s="384" t="s">
        <v>136</v>
      </c>
      <c r="F28" s="385">
        <v>40</v>
      </c>
      <c r="G28" s="386">
        <v>2</v>
      </c>
    </row>
    <row r="29" spans="1:7" ht="21.75" customHeight="1" x14ac:dyDescent="0.2">
      <c r="A29" s="113" t="s">
        <v>42</v>
      </c>
      <c r="B29" s="387" t="s">
        <v>32</v>
      </c>
      <c r="C29" s="384" t="s">
        <v>137</v>
      </c>
      <c r="D29" s="385"/>
      <c r="E29" s="384" t="s">
        <v>136</v>
      </c>
      <c r="F29" s="385">
        <v>15</v>
      </c>
      <c r="G29" s="386">
        <v>1</v>
      </c>
    </row>
    <row r="30" spans="1:7" ht="21.75" customHeight="1" x14ac:dyDescent="0.2">
      <c r="A30" s="113" t="s">
        <v>44</v>
      </c>
      <c r="B30" s="387" t="s">
        <v>62</v>
      </c>
      <c r="C30" s="384" t="s">
        <v>137</v>
      </c>
      <c r="D30" s="385"/>
      <c r="E30" s="384" t="s">
        <v>136</v>
      </c>
      <c r="F30" s="385">
        <v>15</v>
      </c>
      <c r="G30" s="386">
        <v>1</v>
      </c>
    </row>
    <row r="31" spans="1:7" ht="21.75" customHeight="1" x14ac:dyDescent="0.2">
      <c r="A31" s="113" t="s">
        <v>46</v>
      </c>
      <c r="B31" s="387" t="s">
        <v>49</v>
      </c>
      <c r="C31" s="388" t="s">
        <v>145</v>
      </c>
      <c r="D31" s="385"/>
      <c r="E31" s="384" t="s">
        <v>136</v>
      </c>
      <c r="F31" s="385">
        <v>30</v>
      </c>
      <c r="G31" s="386">
        <v>2</v>
      </c>
    </row>
    <row r="32" spans="1:7" ht="21.75" customHeight="1" x14ac:dyDescent="0.2">
      <c r="A32" s="113" t="s">
        <v>48</v>
      </c>
      <c r="B32" s="383" t="s">
        <v>64</v>
      </c>
      <c r="C32" s="384" t="s">
        <v>141</v>
      </c>
      <c r="D32" s="385"/>
      <c r="E32" s="384" t="s">
        <v>136</v>
      </c>
      <c r="F32" s="385">
        <v>30</v>
      </c>
      <c r="G32" s="386">
        <v>2</v>
      </c>
    </row>
    <row r="33" spans="1:71" ht="21.75" customHeight="1" x14ac:dyDescent="0.2">
      <c r="A33" s="113" t="s">
        <v>51</v>
      </c>
      <c r="B33" s="387" t="s">
        <v>47</v>
      </c>
      <c r="C33" s="388" t="s">
        <v>141</v>
      </c>
      <c r="D33" s="385"/>
      <c r="E33" s="384" t="s">
        <v>136</v>
      </c>
      <c r="F33" s="385">
        <v>20</v>
      </c>
      <c r="G33" s="386">
        <v>1</v>
      </c>
    </row>
    <row r="34" spans="1:71" ht="21.75" customHeight="1" x14ac:dyDescent="0.2">
      <c r="A34" s="113" t="s">
        <v>53</v>
      </c>
      <c r="B34" s="383" t="s">
        <v>165</v>
      </c>
      <c r="C34" s="384" t="s">
        <v>138</v>
      </c>
      <c r="D34" s="385"/>
      <c r="E34" s="384" t="s">
        <v>136</v>
      </c>
      <c r="F34" s="385">
        <v>50</v>
      </c>
      <c r="G34" s="386">
        <v>3</v>
      </c>
    </row>
    <row r="35" spans="1:71" ht="21.75" customHeight="1" x14ac:dyDescent="0.2">
      <c r="A35" s="113" t="s">
        <v>55</v>
      </c>
      <c r="B35" s="383" t="s">
        <v>167</v>
      </c>
      <c r="C35" s="388" t="s">
        <v>138</v>
      </c>
      <c r="D35" s="389" t="s">
        <v>139</v>
      </c>
      <c r="E35" s="384"/>
      <c r="F35" s="385">
        <v>50</v>
      </c>
      <c r="G35" s="386">
        <v>3</v>
      </c>
    </row>
    <row r="36" spans="1:71" ht="21.75" customHeight="1" x14ac:dyDescent="0.2">
      <c r="A36" s="113" t="s">
        <v>57</v>
      </c>
      <c r="B36" s="383" t="s">
        <v>52</v>
      </c>
      <c r="C36" s="384" t="s">
        <v>141</v>
      </c>
      <c r="D36" s="385"/>
      <c r="E36" s="384" t="s">
        <v>136</v>
      </c>
      <c r="F36" s="385">
        <v>20</v>
      </c>
      <c r="G36" s="386">
        <v>1</v>
      </c>
    </row>
    <row r="37" spans="1:71" ht="21.75" customHeight="1" x14ac:dyDescent="0.2">
      <c r="A37" s="113" t="s">
        <v>59</v>
      </c>
      <c r="B37" s="383" t="s">
        <v>105</v>
      </c>
      <c r="C37" s="384" t="s">
        <v>146</v>
      </c>
      <c r="D37" s="385"/>
      <c r="E37" s="384" t="s">
        <v>136</v>
      </c>
      <c r="F37" s="385">
        <v>15</v>
      </c>
      <c r="G37" s="386">
        <v>1</v>
      </c>
    </row>
    <row r="38" spans="1:71" ht="21.75" customHeight="1" x14ac:dyDescent="0.2">
      <c r="A38" s="113" t="s">
        <v>61</v>
      </c>
      <c r="B38" s="383" t="s">
        <v>147</v>
      </c>
      <c r="C38" s="388" t="s">
        <v>148</v>
      </c>
      <c r="D38" s="389"/>
      <c r="E38" s="384" t="s">
        <v>136</v>
      </c>
      <c r="F38" s="385">
        <v>75</v>
      </c>
      <c r="G38" s="386">
        <v>3</v>
      </c>
    </row>
    <row r="39" spans="1:71" ht="21.75" customHeight="1" x14ac:dyDescent="0.2">
      <c r="A39" s="113"/>
      <c r="B39" s="461" t="s">
        <v>149</v>
      </c>
      <c r="C39" s="461"/>
      <c r="D39" s="461"/>
      <c r="E39" s="461"/>
      <c r="F39" s="397">
        <f>SUM(F23:F38)</f>
        <v>535</v>
      </c>
      <c r="G39" s="398">
        <f>SUM(G23:G38)</f>
        <v>30</v>
      </c>
    </row>
    <row r="40" spans="1:71" ht="30" customHeight="1" x14ac:dyDescent="0.2">
      <c r="A40" s="113"/>
      <c r="B40" s="461" t="s">
        <v>143</v>
      </c>
      <c r="C40" s="461"/>
      <c r="D40" s="461"/>
      <c r="E40" s="461"/>
      <c r="F40" s="461"/>
      <c r="G40" s="386"/>
    </row>
    <row r="41" spans="1:71" ht="21.75" customHeight="1" x14ac:dyDescent="0.2">
      <c r="A41" s="272"/>
      <c r="B41" s="462" t="s">
        <v>150</v>
      </c>
      <c r="C41" s="462"/>
      <c r="D41" s="462"/>
      <c r="E41" s="462"/>
      <c r="F41" s="462"/>
      <c r="G41" s="462"/>
    </row>
    <row r="42" spans="1:71" ht="21.75" customHeight="1" x14ac:dyDescent="0.2">
      <c r="A42" s="112" t="s">
        <v>129</v>
      </c>
      <c r="B42" s="399" t="s">
        <v>130</v>
      </c>
      <c r="C42" s="400" t="s">
        <v>131</v>
      </c>
      <c r="D42" s="458" t="s">
        <v>132</v>
      </c>
      <c r="E42" s="458"/>
      <c r="F42" s="401" t="s">
        <v>133</v>
      </c>
      <c r="G42" s="402" t="s">
        <v>134</v>
      </c>
    </row>
    <row r="43" spans="1:71" s="107" customFormat="1" ht="33" customHeight="1" x14ac:dyDescent="0.2">
      <c r="A43" s="113" t="s">
        <v>27</v>
      </c>
      <c r="B43" s="383" t="s">
        <v>54</v>
      </c>
      <c r="C43" s="384" t="s">
        <v>138</v>
      </c>
      <c r="D43" s="385"/>
      <c r="E43" s="384" t="s">
        <v>136</v>
      </c>
      <c r="F43" s="385">
        <v>30</v>
      </c>
      <c r="G43" s="386">
        <v>2</v>
      </c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</row>
    <row r="44" spans="1:71" ht="30" customHeight="1" x14ac:dyDescent="0.2">
      <c r="A44" s="113" t="s">
        <v>29</v>
      </c>
      <c r="B44" s="383" t="s">
        <v>56</v>
      </c>
      <c r="C44" s="384" t="s">
        <v>141</v>
      </c>
      <c r="D44" s="385"/>
      <c r="E44" s="384" t="s">
        <v>136</v>
      </c>
      <c r="F44" s="385">
        <v>30</v>
      </c>
      <c r="G44" s="386">
        <v>2</v>
      </c>
    </row>
    <row r="45" spans="1:71" ht="21.75" customHeight="1" x14ac:dyDescent="0.2">
      <c r="A45" s="113" t="s">
        <v>31</v>
      </c>
      <c r="B45" s="383" t="s">
        <v>161</v>
      </c>
      <c r="C45" s="384" t="s">
        <v>138</v>
      </c>
      <c r="D45" s="385"/>
      <c r="E45" s="385" t="s">
        <v>136</v>
      </c>
      <c r="F45" s="385">
        <v>55</v>
      </c>
      <c r="G45" s="386">
        <v>3</v>
      </c>
    </row>
    <row r="46" spans="1:71" ht="21.75" customHeight="1" x14ac:dyDescent="0.2">
      <c r="A46" s="113" t="s">
        <v>33</v>
      </c>
      <c r="B46" s="383" t="s">
        <v>162</v>
      </c>
      <c r="C46" s="384" t="s">
        <v>141</v>
      </c>
      <c r="D46" s="385"/>
      <c r="E46" s="384" t="s">
        <v>136</v>
      </c>
      <c r="F46" s="385">
        <v>30</v>
      </c>
      <c r="G46" s="386">
        <v>2</v>
      </c>
    </row>
    <row r="47" spans="1:71" ht="21.75" customHeight="1" x14ac:dyDescent="0.2">
      <c r="A47" s="113" t="s">
        <v>38</v>
      </c>
      <c r="B47" s="383" t="s">
        <v>164</v>
      </c>
      <c r="C47" s="384" t="s">
        <v>141</v>
      </c>
      <c r="D47" s="385"/>
      <c r="E47" s="385" t="s">
        <v>136</v>
      </c>
      <c r="F47" s="385">
        <v>15</v>
      </c>
      <c r="G47" s="386">
        <v>1</v>
      </c>
    </row>
    <row r="48" spans="1:71" ht="21.75" customHeight="1" x14ac:dyDescent="0.2">
      <c r="A48" s="113" t="s">
        <v>40</v>
      </c>
      <c r="B48" s="387" t="s">
        <v>168</v>
      </c>
      <c r="C48" s="384" t="s">
        <v>138</v>
      </c>
      <c r="D48" s="385"/>
      <c r="E48" s="385" t="s">
        <v>136</v>
      </c>
      <c r="F48" s="385">
        <v>50</v>
      </c>
      <c r="G48" s="386">
        <v>3</v>
      </c>
    </row>
    <row r="49" spans="1:7" ht="21.75" customHeight="1" x14ac:dyDescent="0.2">
      <c r="A49" s="113" t="s">
        <v>42</v>
      </c>
      <c r="B49" s="383" t="s">
        <v>49</v>
      </c>
      <c r="C49" s="384" t="s">
        <v>141</v>
      </c>
      <c r="D49" s="385"/>
      <c r="E49" s="384" t="s">
        <v>136</v>
      </c>
      <c r="F49" s="385">
        <v>30</v>
      </c>
      <c r="G49" s="386">
        <v>2</v>
      </c>
    </row>
    <row r="50" spans="1:7" ht="21.75" customHeight="1" x14ac:dyDescent="0.2">
      <c r="A50" s="113" t="s">
        <v>44</v>
      </c>
      <c r="B50" s="383" t="s">
        <v>169</v>
      </c>
      <c r="C50" s="384" t="s">
        <v>141</v>
      </c>
      <c r="D50" s="385"/>
      <c r="E50" s="384" t="s">
        <v>136</v>
      </c>
      <c r="F50" s="385">
        <v>40</v>
      </c>
      <c r="G50" s="386">
        <v>2</v>
      </c>
    </row>
    <row r="51" spans="1:7" ht="21.75" customHeight="1" x14ac:dyDescent="0.2">
      <c r="A51" s="113" t="s">
        <v>46</v>
      </c>
      <c r="B51" s="383" t="s">
        <v>166</v>
      </c>
      <c r="C51" s="384" t="s">
        <v>138</v>
      </c>
      <c r="D51" s="385"/>
      <c r="E51" s="384" t="s">
        <v>136</v>
      </c>
      <c r="F51" s="385">
        <v>40</v>
      </c>
      <c r="G51" s="386">
        <v>2</v>
      </c>
    </row>
    <row r="52" spans="1:7" ht="21.75" customHeight="1" x14ac:dyDescent="0.2">
      <c r="A52" s="113" t="s">
        <v>48</v>
      </c>
      <c r="B52" s="387" t="s">
        <v>105</v>
      </c>
      <c r="C52" s="388" t="s">
        <v>146</v>
      </c>
      <c r="D52" s="403"/>
      <c r="E52" s="384" t="s">
        <v>136</v>
      </c>
      <c r="F52" s="403">
        <v>15</v>
      </c>
      <c r="G52" s="404">
        <v>1</v>
      </c>
    </row>
    <row r="53" spans="1:7" ht="32.25" customHeight="1" x14ac:dyDescent="0.2">
      <c r="A53" s="113" t="s">
        <v>51</v>
      </c>
      <c r="B53" s="383" t="s">
        <v>102</v>
      </c>
      <c r="C53" s="388" t="s">
        <v>148</v>
      </c>
      <c r="D53" s="389"/>
      <c r="E53" s="384" t="s">
        <v>136</v>
      </c>
      <c r="F53" s="385">
        <v>125</v>
      </c>
      <c r="G53" s="386">
        <v>5</v>
      </c>
    </row>
    <row r="54" spans="1:7" ht="21.75" customHeight="1" x14ac:dyDescent="0.2">
      <c r="A54" s="113" t="s">
        <v>53</v>
      </c>
      <c r="B54" s="383" t="s">
        <v>147</v>
      </c>
      <c r="C54" s="388" t="s">
        <v>148</v>
      </c>
      <c r="D54" s="389"/>
      <c r="E54" s="384" t="s">
        <v>136</v>
      </c>
      <c r="F54" s="385">
        <v>125</v>
      </c>
      <c r="G54" s="386">
        <v>5</v>
      </c>
    </row>
    <row r="55" spans="1:7" ht="23.25" customHeight="1" x14ac:dyDescent="0.2">
      <c r="B55" s="461" t="s">
        <v>153</v>
      </c>
      <c r="C55" s="461"/>
      <c r="D55" s="461"/>
      <c r="E55" s="461"/>
      <c r="F55" s="397">
        <f>SUM(F43:F54)</f>
        <v>585</v>
      </c>
      <c r="G55" s="398">
        <f>SUM(G43:G54)</f>
        <v>30</v>
      </c>
    </row>
    <row r="56" spans="1:7" ht="21.75" customHeight="1" x14ac:dyDescent="0.2">
      <c r="A56" s="113"/>
      <c r="B56" s="461" t="s">
        <v>143</v>
      </c>
      <c r="C56" s="461"/>
      <c r="D56" s="461"/>
      <c r="E56" s="461"/>
      <c r="F56" s="461"/>
      <c r="G56" s="386"/>
    </row>
    <row r="57" spans="1:7" ht="21.75" customHeight="1" x14ac:dyDescent="0.2">
      <c r="A57" s="272"/>
      <c r="B57" s="462" t="s">
        <v>154</v>
      </c>
      <c r="C57" s="462"/>
      <c r="D57" s="462"/>
      <c r="E57" s="462"/>
      <c r="F57" s="462"/>
      <c r="G57" s="462"/>
    </row>
    <row r="58" spans="1:7" ht="21.75" customHeight="1" x14ac:dyDescent="0.2">
      <c r="A58" s="112" t="s">
        <v>129</v>
      </c>
      <c r="B58" s="405" t="s">
        <v>130</v>
      </c>
      <c r="C58" s="400" t="s">
        <v>131</v>
      </c>
      <c r="D58" s="458" t="s">
        <v>132</v>
      </c>
      <c r="E58" s="458"/>
      <c r="F58" s="406" t="s">
        <v>133</v>
      </c>
      <c r="G58" s="407" t="s">
        <v>134</v>
      </c>
    </row>
    <row r="59" spans="1:7" ht="24.75" customHeight="1" x14ac:dyDescent="0.2">
      <c r="A59" s="113" t="s">
        <v>27</v>
      </c>
      <c r="B59" s="383" t="s">
        <v>45</v>
      </c>
      <c r="C59" s="384" t="s">
        <v>138</v>
      </c>
      <c r="D59" s="385" t="s">
        <v>139</v>
      </c>
      <c r="E59" s="385"/>
      <c r="F59" s="385">
        <v>40</v>
      </c>
      <c r="G59" s="386">
        <v>2</v>
      </c>
    </row>
    <row r="60" spans="1:7" ht="24.75" customHeight="1" x14ac:dyDescent="0.2">
      <c r="A60" s="113" t="s">
        <v>29</v>
      </c>
      <c r="B60" s="383" t="s">
        <v>161</v>
      </c>
      <c r="C60" s="384" t="s">
        <v>141</v>
      </c>
      <c r="D60" s="385" t="s">
        <v>139</v>
      </c>
      <c r="E60" s="385"/>
      <c r="F60" s="385">
        <v>15</v>
      </c>
      <c r="G60" s="386">
        <v>1</v>
      </c>
    </row>
    <row r="61" spans="1:7" ht="21.75" customHeight="1" x14ac:dyDescent="0.2">
      <c r="A61" s="113" t="s">
        <v>31</v>
      </c>
      <c r="B61" s="383" t="s">
        <v>49</v>
      </c>
      <c r="C61" s="384" t="s">
        <v>141</v>
      </c>
      <c r="D61" s="385"/>
      <c r="E61" s="384" t="s">
        <v>136</v>
      </c>
      <c r="F61" s="385">
        <v>30</v>
      </c>
      <c r="G61" s="386">
        <v>2</v>
      </c>
    </row>
    <row r="62" spans="1:7" ht="21.75" customHeight="1" x14ac:dyDescent="0.2">
      <c r="A62" s="113" t="s">
        <v>33</v>
      </c>
      <c r="B62" s="383" t="s">
        <v>151</v>
      </c>
      <c r="C62" s="384" t="s">
        <v>141</v>
      </c>
      <c r="D62" s="385"/>
      <c r="E62" s="384" t="s">
        <v>136</v>
      </c>
      <c r="F62" s="385">
        <v>30</v>
      </c>
      <c r="G62" s="386">
        <v>2</v>
      </c>
    </row>
    <row r="63" spans="1:7" ht="21.75" customHeight="1" x14ac:dyDescent="0.2">
      <c r="A63" s="113" t="s">
        <v>38</v>
      </c>
      <c r="B63" s="383" t="s">
        <v>163</v>
      </c>
      <c r="C63" s="384" t="s">
        <v>138</v>
      </c>
      <c r="D63" s="385" t="s">
        <v>139</v>
      </c>
      <c r="E63" s="384"/>
      <c r="F63" s="385">
        <v>55</v>
      </c>
      <c r="G63" s="386">
        <v>3</v>
      </c>
    </row>
    <row r="64" spans="1:7" ht="21.75" customHeight="1" x14ac:dyDescent="0.2">
      <c r="A64" s="113" t="s">
        <v>40</v>
      </c>
      <c r="B64" s="387" t="s">
        <v>105</v>
      </c>
      <c r="C64" s="388" t="s">
        <v>146</v>
      </c>
      <c r="D64" s="385"/>
      <c r="E64" s="385" t="s">
        <v>136</v>
      </c>
      <c r="F64" s="403">
        <v>15</v>
      </c>
      <c r="G64" s="404">
        <v>1</v>
      </c>
    </row>
    <row r="65" spans="1:7" ht="21.75" customHeight="1" x14ac:dyDescent="0.2">
      <c r="A65" s="113" t="s">
        <v>42</v>
      </c>
      <c r="B65" s="387" t="s">
        <v>108</v>
      </c>
      <c r="C65" s="388" t="s">
        <v>155</v>
      </c>
      <c r="D65" s="385" t="s">
        <v>139</v>
      </c>
      <c r="E65" s="385"/>
      <c r="F65" s="403">
        <v>0</v>
      </c>
      <c r="G65" s="404">
        <v>15</v>
      </c>
    </row>
    <row r="66" spans="1:7" ht="32.25" customHeight="1" x14ac:dyDescent="0.2">
      <c r="A66" s="113" t="s">
        <v>44</v>
      </c>
      <c r="B66" s="383" t="s">
        <v>102</v>
      </c>
      <c r="C66" s="388" t="s">
        <v>148</v>
      </c>
      <c r="D66" s="389"/>
      <c r="E66" s="384" t="s">
        <v>136</v>
      </c>
      <c r="F66" s="385">
        <v>100</v>
      </c>
      <c r="G66" s="386">
        <v>4</v>
      </c>
    </row>
    <row r="67" spans="1:7" ht="21.75" customHeight="1" x14ac:dyDescent="0.2">
      <c r="A67" s="113"/>
      <c r="B67" s="463" t="s">
        <v>156</v>
      </c>
      <c r="C67" s="463"/>
      <c r="D67" s="463"/>
      <c r="E67" s="463"/>
      <c r="F67" s="408">
        <f>SUM(F59:F66)</f>
        <v>285</v>
      </c>
      <c r="G67" s="409">
        <f>SUM(G59:G66)</f>
        <v>30</v>
      </c>
    </row>
    <row r="68" spans="1:7" ht="15.75" customHeight="1" x14ac:dyDescent="0.2">
      <c r="B68" s="461" t="s">
        <v>143</v>
      </c>
      <c r="C68" s="461"/>
      <c r="D68" s="461"/>
      <c r="E68" s="461"/>
      <c r="F68" s="461"/>
      <c r="G68" s="386"/>
    </row>
    <row r="69" spans="1:7" ht="15.75" customHeight="1" x14ac:dyDescent="0.2">
      <c r="A69" s="108"/>
      <c r="B69" s="108"/>
      <c r="C69" s="108"/>
      <c r="D69" s="108"/>
      <c r="E69" s="108"/>
      <c r="F69" s="108"/>
      <c r="G69" s="108"/>
    </row>
    <row r="70" spans="1:7" ht="15.75" customHeight="1" x14ac:dyDescent="0.2">
      <c r="A70" s="108"/>
      <c r="B70" s="108"/>
      <c r="C70" s="108"/>
      <c r="D70" s="108"/>
      <c r="E70" s="108"/>
      <c r="F70" s="108"/>
      <c r="G70" s="108"/>
    </row>
    <row r="71" spans="1:7" ht="30.75" customHeight="1" x14ac:dyDescent="0.2">
      <c r="A71" s="108"/>
      <c r="B71" s="108"/>
      <c r="C71" s="108"/>
      <c r="D71" s="108"/>
      <c r="E71" s="108"/>
      <c r="F71" s="108"/>
      <c r="G71" s="108"/>
    </row>
    <row r="72" spans="1:7" ht="21.75" customHeight="1" x14ac:dyDescent="0.2">
      <c r="A72" s="108"/>
      <c r="B72" s="108"/>
      <c r="C72" s="108"/>
      <c r="D72" s="108"/>
      <c r="E72" s="108"/>
      <c r="F72" s="108"/>
      <c r="G72" s="108"/>
    </row>
    <row r="73" spans="1:7" ht="21.75" customHeight="1" x14ac:dyDescent="0.2">
      <c r="A73" s="108"/>
      <c r="B73" s="108"/>
      <c r="C73" s="108"/>
      <c r="D73" s="108"/>
      <c r="E73" s="108"/>
      <c r="F73" s="108"/>
      <c r="G73" s="108"/>
    </row>
    <row r="74" spans="1:7" ht="21.75" customHeight="1" x14ac:dyDescent="0.2">
      <c r="A74" s="108"/>
      <c r="B74" s="108"/>
      <c r="C74" s="108"/>
      <c r="D74" s="108"/>
      <c r="E74" s="108"/>
      <c r="F74" s="108"/>
      <c r="G74" s="108"/>
    </row>
    <row r="75" spans="1:7" ht="21.75" customHeight="1" x14ac:dyDescent="0.2">
      <c r="A75" s="108"/>
      <c r="B75" s="108"/>
      <c r="C75" s="108"/>
      <c r="D75" s="108"/>
      <c r="E75" s="108"/>
      <c r="F75" s="108"/>
      <c r="G75" s="108"/>
    </row>
    <row r="76" spans="1:7" ht="21.75" customHeight="1" x14ac:dyDescent="0.2">
      <c r="A76" s="108"/>
      <c r="B76" s="108"/>
      <c r="C76" s="108"/>
      <c r="D76" s="108"/>
      <c r="E76" s="108"/>
      <c r="F76" s="108"/>
      <c r="G76" s="108"/>
    </row>
    <row r="77" spans="1:7" ht="21.75" customHeight="1" x14ac:dyDescent="0.2">
      <c r="A77" s="108"/>
      <c r="B77" s="108"/>
      <c r="C77" s="108"/>
      <c r="D77" s="108"/>
      <c r="E77" s="108"/>
      <c r="F77" s="108"/>
      <c r="G77" s="108"/>
    </row>
    <row r="78" spans="1:7" ht="21.75" customHeight="1" x14ac:dyDescent="0.2">
      <c r="A78" s="108"/>
      <c r="B78" s="108"/>
      <c r="C78" s="108"/>
      <c r="D78" s="108"/>
      <c r="E78" s="108"/>
      <c r="F78" s="108"/>
      <c r="G78" s="108"/>
    </row>
    <row r="79" spans="1:7" ht="21.75" customHeight="1" x14ac:dyDescent="0.2">
      <c r="A79" s="108"/>
      <c r="B79" s="108"/>
      <c r="C79" s="108"/>
      <c r="D79" s="108"/>
      <c r="E79" s="108"/>
      <c r="F79" s="108"/>
      <c r="G79" s="108"/>
    </row>
    <row r="80" spans="1:7" ht="21.75" customHeight="1" x14ac:dyDescent="0.2">
      <c r="A80" s="108"/>
      <c r="B80" s="108"/>
      <c r="C80" s="108"/>
      <c r="D80" s="108"/>
      <c r="E80" s="108"/>
      <c r="F80" s="108"/>
      <c r="G80" s="108"/>
    </row>
    <row r="81" s="108" customFormat="1" ht="21.75" customHeight="1" x14ac:dyDescent="0.2"/>
    <row r="82" s="108" customFormat="1" ht="21.75" customHeight="1" x14ac:dyDescent="0.2"/>
    <row r="83" s="108" customFormat="1" ht="21.75" customHeight="1" x14ac:dyDescent="0.2"/>
    <row r="84" s="108" customFormat="1" ht="21.75" customHeight="1" x14ac:dyDescent="0.2"/>
    <row r="85" s="108" customFormat="1" ht="21.75" customHeight="1" x14ac:dyDescent="0.2"/>
    <row r="86" s="108" customFormat="1" ht="21.75" customHeight="1" x14ac:dyDescent="0.2"/>
    <row r="87" s="108" customFormat="1" ht="37.5" customHeight="1" x14ac:dyDescent="0.2"/>
    <row r="88" s="108" customFormat="1" ht="21.75" customHeight="1" x14ac:dyDescent="0.2"/>
    <row r="89" s="108" customFormat="1" ht="21.75" customHeight="1" x14ac:dyDescent="0.2"/>
    <row r="90" s="108" customFormat="1" ht="15.75" customHeight="1" x14ac:dyDescent="0.2"/>
    <row r="91" s="108" customFormat="1" ht="15.75" customHeight="1" x14ac:dyDescent="0.2"/>
    <row r="92" s="108" customFormat="1" ht="26.25" customHeight="1" x14ac:dyDescent="0.2"/>
    <row r="93" s="108" customFormat="1" ht="21.75" customHeight="1" x14ac:dyDescent="0.2"/>
    <row r="94" s="108" customFormat="1" ht="21.75" customHeight="1" x14ac:dyDescent="0.2"/>
    <row r="95" s="108" customFormat="1" ht="21.75" customHeight="1" x14ac:dyDescent="0.2"/>
    <row r="96" s="108" customFormat="1" ht="21.75" customHeight="1" x14ac:dyDescent="0.2"/>
    <row r="97" spans="1:7" ht="21.75" customHeight="1" x14ac:dyDescent="0.2">
      <c r="A97" s="108"/>
      <c r="B97" s="108"/>
      <c r="C97" s="108"/>
      <c r="D97" s="108"/>
      <c r="E97" s="108"/>
      <c r="F97" s="108"/>
      <c r="G97" s="108"/>
    </row>
    <row r="98" spans="1:7" ht="21.75" customHeight="1" x14ac:dyDescent="0.2">
      <c r="A98" s="108"/>
      <c r="B98" s="108"/>
      <c r="C98" s="108"/>
      <c r="D98" s="108"/>
      <c r="E98" s="108"/>
      <c r="F98" s="108"/>
      <c r="G98" s="108"/>
    </row>
    <row r="99" spans="1:7" ht="21.75" customHeight="1" x14ac:dyDescent="0.2">
      <c r="A99" s="108"/>
      <c r="B99" s="108"/>
      <c r="C99" s="108"/>
      <c r="D99" s="108"/>
      <c r="E99" s="108"/>
      <c r="F99" s="108"/>
      <c r="G99" s="108"/>
    </row>
    <row r="100" spans="1:7" ht="21.75" customHeight="1" x14ac:dyDescent="0.2">
      <c r="A100" s="108"/>
      <c r="B100" s="108"/>
      <c r="C100" s="108"/>
      <c r="D100" s="108"/>
      <c r="E100" s="108"/>
      <c r="F100" s="108"/>
      <c r="G100" s="108"/>
    </row>
    <row r="101" spans="1:7" ht="21.75" customHeight="1" x14ac:dyDescent="0.2">
      <c r="A101" s="108"/>
      <c r="B101" s="108"/>
      <c r="C101" s="108"/>
      <c r="D101" s="108"/>
      <c r="E101" s="108"/>
      <c r="F101" s="108"/>
      <c r="G101" s="108"/>
    </row>
    <row r="102" spans="1:7" ht="21.75" customHeight="1" x14ac:dyDescent="0.2"/>
    <row r="103" spans="1:7" ht="21.75" customHeight="1" x14ac:dyDescent="0.2"/>
    <row r="104" spans="1:7" ht="21.75" customHeight="1" x14ac:dyDescent="0.2"/>
    <row r="105" spans="1:7" ht="21.75" customHeight="1" x14ac:dyDescent="0.2"/>
    <row r="106" spans="1:7" ht="21.75" customHeight="1" x14ac:dyDescent="0.2"/>
    <row r="107" spans="1:7" ht="21.75" customHeight="1" x14ac:dyDescent="0.2"/>
    <row r="108" spans="1:7" ht="14.25" customHeight="1" x14ac:dyDescent="0.2"/>
    <row r="109" spans="1:7" ht="15.75" customHeight="1" x14ac:dyDescent="0.2"/>
    <row r="110" spans="1:7" ht="17.25" customHeight="1" x14ac:dyDescent="0.2"/>
  </sheetData>
  <sheetProtection selectLockedCells="1" selectUnlockedCells="1"/>
  <mergeCells count="16">
    <mergeCell ref="B57:G57"/>
    <mergeCell ref="D58:E58"/>
    <mergeCell ref="B67:E67"/>
    <mergeCell ref="B68:F68"/>
    <mergeCell ref="B39:E39"/>
    <mergeCell ref="B40:F40"/>
    <mergeCell ref="B41:G41"/>
    <mergeCell ref="D42:E42"/>
    <mergeCell ref="B55:E55"/>
    <mergeCell ref="B56:F56"/>
    <mergeCell ref="D22:E22"/>
    <mergeCell ref="B3:G3"/>
    <mergeCell ref="D4:E4"/>
    <mergeCell ref="B19:E19"/>
    <mergeCell ref="B20:F20"/>
    <mergeCell ref="B21:G21"/>
  </mergeCells>
  <pageMargins left="0.47222222222222227" right="0" top="0.19652777777777777" bottom="0.19652777777777777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34768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18</vt:i4>
      </vt:variant>
    </vt:vector>
  </HeadingPairs>
  <TitlesOfParts>
    <vt:vector size="22" baseType="lpstr">
      <vt:lpstr>Menadżer sportu i rekreacji</vt:lpstr>
      <vt:lpstr>Menadżer sportu- pion</vt:lpstr>
      <vt:lpstr>Trener odnowy</vt:lpstr>
      <vt:lpstr>Trener odnowy - pion</vt:lpstr>
      <vt:lpstr>'Menadżer sportu i rekreacji'!__xlnm_Print_Area</vt:lpstr>
      <vt:lpstr>'Trener odnowy'!__xlnm_Print_Area</vt:lpstr>
      <vt:lpstr>'Menadżer sportu i rekreacji'!__xlnm_Print_Titles</vt:lpstr>
      <vt:lpstr>'Trener odnowy'!__xlnm_Print_Titles</vt:lpstr>
      <vt:lpstr>'Menadżer sportu i rekreacji'!Excel_BuiltIn_Print_Titles</vt:lpstr>
      <vt:lpstr>'Trener odnowy'!Excel_BuiltIn_Print_Titles</vt:lpstr>
      <vt:lpstr>'Menadżer sportu i rekreacji'!Print_Titles_0</vt:lpstr>
      <vt:lpstr>'Trener odnowy'!Print_Titles_0</vt:lpstr>
      <vt:lpstr>'Menadżer sportu i rekreacji'!Print_Titles_0_0</vt:lpstr>
      <vt:lpstr>'Trener odnowy'!Print_Titles_0_0</vt:lpstr>
      <vt:lpstr>'Menadżer sportu i rekreacji'!Print_Titles_0_0_0</vt:lpstr>
      <vt:lpstr>'Trener odnowy'!Print_Titles_0_0_0</vt:lpstr>
      <vt:lpstr>'Menadżer sportu i rekreacji'!Print_Titles_0_0_0_0</vt:lpstr>
      <vt:lpstr>'Trener odnowy'!Print_Titles_0_0_0_0</vt:lpstr>
      <vt:lpstr>'Menadżer sportu i rekreacji'!Print_Titles_0_0_0_0_0</vt:lpstr>
      <vt:lpstr>'Trener odnowy'!Print_Titles_0_0_0_0_0</vt:lpstr>
      <vt:lpstr>'Menadżer sportu i rekreacji'!Tytuły_wydruku</vt:lpstr>
      <vt:lpstr>'Trener odnowy'!Tytuły_wydruku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</dc:creator>
  <cp:lastModifiedBy>Operator</cp:lastModifiedBy>
  <cp:revision>60</cp:revision>
  <cp:lastPrinted>2023-05-22T08:01:53Z</cp:lastPrinted>
  <dcterms:created xsi:type="dcterms:W3CDTF">2019-01-02T14:32:19Z</dcterms:created>
  <dcterms:modified xsi:type="dcterms:W3CDTF">2023-12-04T09:28:08Z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